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Питание 2025-2026 год\Меню\меню 1-4 класс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4" i="1" l="1"/>
  <c r="I144" i="1"/>
  <c r="H144" i="1"/>
  <c r="G144" i="1"/>
  <c r="F144" i="1"/>
  <c r="J143" i="1"/>
  <c r="I143" i="1"/>
  <c r="H143" i="1"/>
  <c r="G143" i="1"/>
  <c r="F143" i="1"/>
  <c r="B143" i="1"/>
  <c r="A143" i="1"/>
  <c r="L142" i="1"/>
  <c r="J142" i="1"/>
  <c r="I142" i="1"/>
  <c r="H142" i="1"/>
  <c r="G142" i="1"/>
  <c r="F142" i="1"/>
  <c r="B135" i="1"/>
  <c r="A135" i="1"/>
  <c r="L134" i="1"/>
  <c r="J134" i="1"/>
  <c r="I134" i="1"/>
  <c r="H134" i="1"/>
  <c r="G134" i="1"/>
  <c r="F134" i="1"/>
  <c r="J129" i="1"/>
  <c r="I129" i="1"/>
  <c r="H129" i="1"/>
  <c r="G129" i="1"/>
  <c r="F129" i="1"/>
  <c r="B129" i="1"/>
  <c r="A129" i="1"/>
  <c r="L128" i="1"/>
  <c r="J128" i="1"/>
  <c r="I128" i="1"/>
  <c r="H128" i="1"/>
  <c r="G128" i="1"/>
  <c r="F128" i="1"/>
  <c r="B121" i="1"/>
  <c r="A121" i="1"/>
  <c r="J120" i="1"/>
  <c r="I120" i="1"/>
  <c r="H120" i="1"/>
  <c r="G120" i="1"/>
  <c r="F120" i="1"/>
  <c r="J115" i="1"/>
  <c r="I115" i="1"/>
  <c r="H115" i="1"/>
  <c r="G115" i="1"/>
  <c r="F115" i="1"/>
  <c r="B115" i="1"/>
  <c r="A115" i="1"/>
  <c r="L114" i="1"/>
  <c r="J114" i="1"/>
  <c r="I114" i="1"/>
  <c r="H114" i="1"/>
  <c r="G114" i="1"/>
  <c r="F114" i="1"/>
  <c r="B107" i="1"/>
  <c r="A107" i="1"/>
  <c r="L106" i="1"/>
  <c r="J106" i="1"/>
  <c r="I106" i="1"/>
  <c r="H106" i="1"/>
  <c r="G106" i="1"/>
  <c r="F106" i="1"/>
  <c r="J102" i="1"/>
  <c r="I102" i="1"/>
  <c r="H102" i="1"/>
  <c r="G102" i="1"/>
  <c r="F102" i="1"/>
  <c r="B102" i="1"/>
  <c r="A102" i="1"/>
  <c r="L101" i="1"/>
  <c r="J101" i="1"/>
  <c r="I101" i="1"/>
  <c r="H101" i="1"/>
  <c r="G101" i="1"/>
  <c r="F101" i="1"/>
  <c r="B94" i="1"/>
  <c r="A94" i="1"/>
  <c r="L93" i="1"/>
  <c r="J93" i="1"/>
  <c r="I93" i="1"/>
  <c r="H93" i="1"/>
  <c r="G93" i="1"/>
  <c r="F93" i="1"/>
  <c r="J89" i="1"/>
  <c r="I89" i="1"/>
  <c r="H89" i="1"/>
  <c r="G89" i="1"/>
  <c r="F89" i="1"/>
  <c r="B89" i="1"/>
  <c r="A89" i="1"/>
  <c r="J88" i="1"/>
  <c r="I88" i="1"/>
  <c r="H88" i="1"/>
  <c r="G88" i="1"/>
  <c r="F88" i="1"/>
  <c r="B81" i="1"/>
  <c r="A81" i="1"/>
  <c r="L80" i="1"/>
  <c r="J80" i="1"/>
  <c r="I80" i="1"/>
  <c r="H80" i="1"/>
  <c r="G80" i="1"/>
  <c r="F80" i="1"/>
  <c r="J76" i="1"/>
  <c r="I76" i="1"/>
  <c r="H76" i="1"/>
  <c r="G76" i="1"/>
  <c r="F76" i="1"/>
  <c r="B76" i="1"/>
  <c r="A76" i="1"/>
  <c r="L75" i="1"/>
  <c r="J75" i="1"/>
  <c r="I75" i="1"/>
  <c r="H75" i="1"/>
  <c r="G75" i="1"/>
  <c r="F75" i="1"/>
  <c r="B68" i="1"/>
  <c r="A68" i="1"/>
  <c r="L67" i="1"/>
  <c r="J67" i="1"/>
  <c r="I67" i="1"/>
  <c r="H67" i="1"/>
  <c r="G67" i="1"/>
  <c r="F67" i="1"/>
  <c r="J63" i="1"/>
  <c r="I63" i="1"/>
  <c r="H63" i="1"/>
  <c r="G63" i="1"/>
  <c r="F63" i="1"/>
  <c r="B63" i="1"/>
  <c r="A63" i="1"/>
  <c r="L62" i="1"/>
  <c r="J62" i="1"/>
  <c r="I62" i="1"/>
  <c r="H62" i="1"/>
  <c r="G62" i="1"/>
  <c r="F62" i="1"/>
  <c r="B55" i="1"/>
  <c r="A55" i="1"/>
  <c r="L54" i="1"/>
  <c r="J54" i="1"/>
  <c r="I54" i="1"/>
  <c r="H54" i="1"/>
  <c r="G54" i="1"/>
  <c r="F54" i="1"/>
  <c r="J50" i="1"/>
  <c r="I50" i="1"/>
  <c r="H50" i="1"/>
  <c r="G50" i="1"/>
  <c r="F50" i="1"/>
  <c r="B50" i="1"/>
  <c r="A50" i="1"/>
  <c r="L49" i="1"/>
  <c r="J49" i="1"/>
  <c r="I49" i="1"/>
  <c r="H49" i="1"/>
  <c r="G49" i="1"/>
  <c r="F49" i="1"/>
  <c r="B42" i="1"/>
  <c r="A42" i="1"/>
  <c r="L41" i="1"/>
  <c r="J41" i="1"/>
  <c r="I41" i="1"/>
  <c r="H41" i="1"/>
  <c r="G41" i="1"/>
  <c r="F41" i="1"/>
  <c r="J37" i="1"/>
  <c r="I37" i="1"/>
  <c r="H37" i="1"/>
  <c r="G37" i="1"/>
  <c r="F37" i="1"/>
  <c r="B37" i="1"/>
  <c r="A37" i="1"/>
  <c r="L36" i="1"/>
  <c r="J36" i="1"/>
  <c r="I36" i="1"/>
  <c r="H36" i="1"/>
  <c r="G36" i="1"/>
  <c r="F36" i="1"/>
  <c r="B27" i="1"/>
  <c r="A27" i="1"/>
  <c r="L26" i="1"/>
  <c r="J26" i="1"/>
  <c r="I26" i="1"/>
  <c r="H26" i="1"/>
  <c r="G26" i="1"/>
  <c r="F26" i="1"/>
  <c r="J20" i="1"/>
  <c r="I20" i="1"/>
  <c r="H20" i="1"/>
  <c r="G20" i="1"/>
  <c r="F20" i="1"/>
  <c r="B20" i="1"/>
  <c r="A20" i="1"/>
  <c r="L19" i="1"/>
  <c r="J19" i="1"/>
  <c r="I19" i="1"/>
  <c r="H19" i="1"/>
  <c r="G19" i="1"/>
  <c r="F19" i="1"/>
  <c r="B12" i="1"/>
  <c r="A12" i="1"/>
  <c r="L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<sst xmlns="http://schemas.openxmlformats.org/spreadsheetml/2006/main" count="314" uniqueCount="110">
  <si>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</si>
  <si>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</si>
  <si>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</si>
  <si>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</si>
  <si>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</si>
  <si>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</si>
  <si>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</si>
  <si>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</si>
  <si>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</si>
  <si>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</si>
  <si>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</si>
  <si>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</si>
  <si>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</si>
  <si>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</si>
  <si>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</si>
  <si>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</si>
  <si>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</si>
  <si>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</si>
  <si>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</si>
  <si>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</si>
  <si>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</si>
  <si>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</si>
  <si>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Стоимость, руб.</t>
  </si>
  <si>
    <t>Завтрак</t>
  </si>
  <si>
    <t>гор.блюдо</t>
  </si>
  <si>
    <t>Котлеты из минтая, рис припущенный, икра кабачковая</t>
  </si>
  <si>
    <t>31,162, 270</t>
  </si>
  <si>
    <t>гор.напиток</t>
  </si>
  <si>
    <t>Чай с сахаром</t>
  </si>
  <si>
    <t>хлеб</t>
  </si>
  <si>
    <t>Хлеб пшеничный, ржаной</t>
  </si>
  <si>
    <t>ПР</t>
  </si>
  <si>
    <t>фрукты</t>
  </si>
  <si>
    <t>итого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</si>
  <si>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</si>
  <si>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</si>
  <si>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</si>
  <si>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</si>
  <si>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</si>
  <si>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</si>
  <si>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</si>
  <si>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</si>
  <si>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</si>
  <si>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</si>
  <si>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</si>
  <si>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</si>
  <si>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Хлеб пшеничный</t>
  </si>
  <si>
    <t>хлеб черн.</t>
  </si>
  <si>
    <t>Хлеб ржаной</t>
  </si>
  <si>
    <t>Итого за день:</t>
  </si>
  <si>
    <t>Гуляш из птицы, каша пшеничная рассыпчатая, овощи порц.( огурцы конс.)</t>
  </si>
  <si>
    <t>428,171,24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</si>
  <si>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</si>
  <si>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</si>
  <si>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</si>
  <si>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</si>
  <si>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</si>
  <si>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Мясное кулинарное изделие с соусом, спагетти (вермишель) отварные, десерт</t>
  </si>
  <si>
    <t>393, 205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</si>
  <si>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</si>
  <si>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</si>
  <si>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</si>
  <si>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</si>
  <si>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</si>
  <si>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</si>
  <si>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</si>
  <si>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</si>
  <si>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</si>
  <si>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</si>
  <si>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</si>
  <si>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</si>
  <si>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</si>
  <si>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</si>
  <si>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</si>
  <si>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</si>
  <si>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</si>
  <si>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</si>
  <si>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Пельмени куриные отварные с бульоном и маслом, овощи порц.(помидор конс.)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</si>
  <si>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</si>
  <si>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</si>
  <si>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</si>
  <si>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</si>
  <si>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Каша молочная жидкая Дружба с маслом, кондитерское изделие</t>
  </si>
  <si>
    <t>327,ПР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</si>
  <si>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</si>
  <si>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</si>
  <si>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</si>
  <si>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</si>
  <si>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</si>
  <si>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</si>
  <si>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</si>
  <si>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</si>
  <si>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</si>
  <si>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</si>
  <si>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</si>
  <si>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</si>
  <si>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Пр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</si>
  <si>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</si>
  <si>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</si>
  <si>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</si>
  <si>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Каша геркулесовая молочная, жидкая, оладьи с молоком сгущеным</t>
  </si>
  <si>
    <t>423, 31</t>
  </si>
  <si>
    <t>Чай без сахара</t>
  </si>
  <si>
    <t>Батон</t>
  </si>
  <si>
    <t>Голубцы ленивые с соусом</t>
  </si>
  <si>
    <t>Каша пшеничная рассыпчатая</t>
  </si>
  <si>
    <t>Среднее значение за период:</t>
  </si>
  <si>
    <t>ГБОУ СОШ с. Васильевка</t>
  </si>
  <si>
    <t>директор</t>
  </si>
  <si>
    <t>Хопова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</si>
</sst>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0.00_ "/>
  </numFmts>
  <fonts count="14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8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/>
    <xf numFmtId="0" fontId="8" fillId="3" borderId="12" xfId="0" applyFont="1" applyFill="1" applyBorder="1" applyAlignment="1" applyProtection="1">
      <alignment horizontal="left" wrapText="1"/>
      <protection locked="0"/>
    </xf>
    <xf numFmtId="1" fontId="8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Border="1"/>
    <xf numFmtId="0" fontId="1" fillId="4" borderId="0" xfId="0" applyFont="1" applyFill="1"/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wrapText="1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/>
    <xf numFmtId="0" fontId="1" fillId="4" borderId="12" xfId="0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165" fontId="1" fillId="4" borderId="21" xfId="0" applyNumberFormat="1" applyFont="1" applyFill="1" applyBorder="1" applyAlignment="1">
      <alignment wrapText="1"/>
    </xf>
    <xf numFmtId="1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164" fontId="10" fillId="4" borderId="1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/>
    <xf numFmtId="164" fontId="1" fillId="4" borderId="2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3" borderId="12" xfId="0" applyFont="1" applyFill="1" applyBorder="1" applyAlignment="1" applyProtection="1">
      <alignment horizontal="left" wrapText="1"/>
      <protection locked="0"/>
    </xf>
    <xf numFmtId="0" fontId="1" fillId="5" borderId="2" xfId="0" applyFont="1" applyFill="1" applyBorder="1" applyAlignment="1" applyProtection="1">
      <alignment horizontal="left" vertical="top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/>
      <protection locked="0"/>
    </xf>
    <xf numFmtId="1" fontId="10" fillId="5" borderId="2" xfId="0" applyNumberFormat="1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wrapText="1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1" fontId="8" fillId="4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2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1" fontId="8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1" fontId="10" fillId="5" borderId="24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" fontId="11" fillId="3" borderId="24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2" fontId="10" fillId="5" borderId="12" xfId="0" applyNumberFormat="1" applyFont="1" applyFill="1" applyBorder="1" applyAlignment="1" applyProtection="1">
      <alignment horizontal="center" vertical="center"/>
      <protection locked="0"/>
    </xf>
    <xf numFmtId="1" fontId="10" fillId="4" borderId="24" xfId="0" applyNumberFormat="1" applyFont="1" applyFill="1" applyBorder="1" applyAlignment="1" applyProtection="1">
      <alignment horizontal="center" vertical="center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8" fillId="3" borderId="8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2" fontId="8" fillId="3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2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11" fillId="3" borderId="2" xfId="0" applyNumberFormat="1" applyFont="1" applyFill="1" applyBorder="1" applyAlignment="1" applyProtection="1">
      <alignment horizontal="center" vertical="center"/>
      <protection locked="0"/>
    </xf>
    <xf numFmtId="164" fontId="1" fillId="4" borderId="26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2" fontId="11" fillId="3" borderId="1" xfId="0" applyNumberFormat="1" applyFont="1" applyFill="1" applyBorder="1" applyAlignment="1" applyProtection="1">
      <alignment horizontal="center" vertical="center"/>
      <protection locked="0"/>
    </xf>
    <xf numFmtId="1" fontId="10" fillId="2" borderId="25" xfId="0" applyNumberFormat="1" applyFont="1" applyFill="1" applyBorder="1" applyAlignment="1" applyProtection="1">
      <alignment horizontal="center" vertical="center"/>
      <protection locked="0"/>
    </xf>
    <xf numFmtId="1" fontId="11" fillId="3" borderId="12" xfId="0" applyNumberFormat="1" applyFont="1" applyFill="1" applyBorder="1" applyAlignment="1" applyProtection="1">
      <alignment horizontal="center" vertical="center"/>
      <protection locked="0"/>
    </xf>
    <xf numFmtId="1" fontId="10" fillId="5" borderId="27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164" fontId="10" fillId="4" borderId="16" xfId="0" applyNumberFormat="1" applyFont="1" applyFill="1" applyBorder="1" applyAlignment="1">
      <alignment horizontal="center" vertical="center" wrapText="1"/>
    </xf>
    <xf numFmtId="164" fontId="10" fillId="4" borderId="16" xfId="0" applyNumberFormat="1" applyFont="1" applyFill="1" applyBorder="1" applyAlignment="1">
      <alignment horizontal="center" vertical="top"/>
    </xf>
    <xf numFmtId="0" fontId="11" fillId="3" borderId="2" xfId="0" applyFont="1" applyFill="1" applyBorder="1" applyAlignment="1" applyProtection="1">
      <alignment horizontal="left" wrapText="1"/>
      <protection locked="0"/>
    </xf>
    <xf numFmtId="1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64" fontId="10" fillId="4" borderId="30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" fillId="5" borderId="12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horizontal="center" vertical="top"/>
    </xf>
    <xf numFmtId="2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2" fontId="11" fillId="2" borderId="8" xfId="0" applyNumberFormat="1" applyFont="1" applyFill="1" applyBorder="1" applyAlignment="1" applyProtection="1">
      <alignment horizontal="center" vertical="center"/>
      <protection locked="0"/>
    </xf>
    <xf numFmtId="2" fontId="1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31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2" fontId="10" fillId="2" borderId="12" xfId="0" applyNumberFormat="1" applyFont="1" applyFill="1" applyBorder="1" applyAlignment="1" applyProtection="1">
      <alignment horizontal="center" vertical="center"/>
      <protection locked="0"/>
    </xf>
    <xf numFmtId="1" fontId="11" fillId="3" borderId="27" xfId="0" applyNumberFormat="1" applyFont="1" applyFill="1" applyBorder="1" applyAlignment="1" applyProtection="1">
      <alignment horizontal="center" vertical="center"/>
      <protection locked="0"/>
    </xf>
    <xf numFmtId="2" fontId="10" fillId="5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32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164" fontId="10" fillId="4" borderId="21" xfId="0" applyNumberFormat="1" applyFont="1" applyFill="1" applyBorder="1" applyAlignment="1">
      <alignment horizontal="center" vertical="center"/>
    </xf>
    <xf numFmtId="1" fontId="1" fillId="5" borderId="25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164" fontId="8" fillId="4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4" borderId="12" xfId="0" applyNumberFormat="1" applyFont="1" applyFill="1" applyBorder="1" applyAlignment="1" applyProtection="1">
      <alignment horizontal="center" vertical="center"/>
      <protection locked="0"/>
    </xf>
    <xf numFmtId="2" fontId="11" fillId="3" borderId="12" xfId="0" applyNumberFormat="1" applyFont="1" applyFill="1" applyBorder="1" applyAlignment="1" applyProtection="1">
      <alignment horizontal="center" vertical="center"/>
      <protection locked="0"/>
    </xf>
    <xf numFmtId="164" fontId="11" fillId="4" borderId="2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top" wrapText="1"/>
    </xf>
    <xf numFmtId="0" fontId="1" fillId="6" borderId="18" xfId="0" applyFont="1" applyFill="1" applyBorder="1" applyAlignment="1">
      <alignment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164" fontId="10" fillId="4" borderId="12" xfId="0" applyNumberFormat="1" applyFont="1" applyFill="1" applyBorder="1" applyAlignment="1" applyProtection="1">
      <alignment horizontal="center" vertical="center"/>
      <protection locked="0"/>
    </xf>
    <xf numFmtId="1" fontId="11" fillId="4" borderId="24" xfId="0" applyNumberFormat="1" applyFont="1" applyFill="1" applyBorder="1" applyAlignment="1" applyProtection="1">
      <alignment horizontal="center" vertical="center"/>
      <protection locked="0"/>
    </xf>
    <xf numFmtId="0" fontId="12" fillId="6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4"/>
  <sheetViews>
    <sheetView tabSelected="1" workbookViewId="0">
      <pane xSplit="4" ySplit="5" topLeftCell="E123" activePane="bottomRight" state="frozen"/>
      <selection pane="topRight"/>
      <selection pane="bottomLeft"/>
      <selection pane="bottomRight" activeCell="N2" sqref="N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24.7109375" style="2" customWidth="1"/>
    <col min="5" max="5" width="43.28515625" style="1" customWidth="1"/>
    <col min="6" max="6" width="12.140625" style="3" customWidth="1"/>
    <col min="7" max="7" width="10" style="3" customWidth="1"/>
    <col min="8" max="8" width="7.5703125" style="3" customWidth="1"/>
    <col min="9" max="9" width="7.7109375" style="3" customWidth="1"/>
    <col min="10" max="10" width="7.28515625" style="3" customWidth="1"/>
    <col min="11" max="11" width="10.7109375" style="3" customWidth="1"/>
    <col min="12" max="12" width="9.140625" style="4"/>
    <col min="13" max="13" width="19.28515625" style="1" customWidth="1"/>
    <col min="14" max="16384" width="9.140625" style="1"/>
  </cols>
  <sheetData>
    <row r="1" spans="1:12" ht="15">
      <c r="A1" s="2" t="s">
        <v>0</v>
      </c>
      <c r="C1" s="162" t="s">
        <v>107</v>
      </c>
      <c r="D1" s="163"/>
      <c r="E1" s="163"/>
      <c r="F1" s="3" t="s">
        <v>1</v>
      </c>
      <c r="G1" s="3" t="s">
        <v>2</v>
      </c>
      <c r="H1" s="164" t="s">
        <v>108</v>
      </c>
      <c r="I1" s="164"/>
      <c r="J1" s="164"/>
      <c r="K1" s="164"/>
    </row>
    <row r="2" spans="1:12" ht="18">
      <c r="A2" s="6" t="s">
        <v>3</v>
      </c>
      <c r="C2" s="1"/>
      <c r="G2" s="3" t="s">
        <v>4</v>
      </c>
      <c r="H2" s="164" t="s">
        <v>109</v>
      </c>
      <c r="I2" s="164"/>
      <c r="J2" s="164"/>
      <c r="K2" s="164"/>
    </row>
    <row r="3" spans="1:12" ht="17.25" customHeight="1">
      <c r="A3" s="7" t="s">
        <v>5</v>
      </c>
      <c r="C3" s="1"/>
      <c r="D3" s="8"/>
      <c r="E3" s="9" t="s">
        <v>6</v>
      </c>
      <c r="G3" s="3" t="s">
        <v>7</v>
      </c>
      <c r="H3" s="10"/>
      <c r="I3" s="10"/>
      <c r="J3" s="53">
        <v>2025</v>
      </c>
      <c r="K3" s="79"/>
    </row>
    <row r="4" spans="1:12">
      <c r="C4" s="1"/>
      <c r="D4" s="7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80" t="s">
        <v>21</v>
      </c>
      <c r="L5" s="14" t="s">
        <v>22</v>
      </c>
    </row>
    <row r="6" spans="1:12" ht="26.25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260</v>
      </c>
      <c r="G6" s="21">
        <v>13.8</v>
      </c>
      <c r="H6" s="21">
        <v>13.9</v>
      </c>
      <c r="I6" s="81">
        <v>49.47</v>
      </c>
      <c r="J6" s="20">
        <v>481.4</v>
      </c>
      <c r="K6" s="82" t="s">
        <v>26</v>
      </c>
      <c r="L6" s="83">
        <v>66.400000000000006</v>
      </c>
    </row>
    <row r="7" spans="1:12" ht="15">
      <c r="A7" s="22"/>
      <c r="B7" s="23"/>
      <c r="C7" s="24"/>
      <c r="D7" s="25"/>
      <c r="E7" s="26"/>
      <c r="F7" s="5"/>
      <c r="G7" s="5"/>
      <c r="H7" s="5"/>
      <c r="I7" s="5"/>
      <c r="J7" s="5"/>
      <c r="K7" s="84"/>
      <c r="L7" s="5"/>
    </row>
    <row r="8" spans="1:12" ht="15">
      <c r="A8" s="22"/>
      <c r="B8" s="23"/>
      <c r="C8" s="24"/>
      <c r="D8" s="27" t="s">
        <v>27</v>
      </c>
      <c r="E8" s="28" t="s">
        <v>28</v>
      </c>
      <c r="F8" s="29">
        <v>200</v>
      </c>
      <c r="G8" s="29">
        <v>0.2</v>
      </c>
      <c r="H8" s="29">
        <v>5.0999999999999997E-2</v>
      </c>
      <c r="I8" s="85">
        <v>15.01</v>
      </c>
      <c r="J8" s="29">
        <v>57.267000000000003</v>
      </c>
      <c r="K8" s="86">
        <v>628</v>
      </c>
      <c r="L8" s="5">
        <v>5.0999999999999996</v>
      </c>
    </row>
    <row r="9" spans="1:12" ht="15">
      <c r="A9" s="22"/>
      <c r="B9" s="23"/>
      <c r="C9" s="24"/>
      <c r="D9" s="27" t="s">
        <v>29</v>
      </c>
      <c r="E9" s="19" t="s">
        <v>30</v>
      </c>
      <c r="F9" s="20">
        <v>40</v>
      </c>
      <c r="G9" s="20">
        <v>3.04</v>
      </c>
      <c r="H9" s="20">
        <v>0.24</v>
      </c>
      <c r="I9" s="87">
        <v>16.356000000000002</v>
      </c>
      <c r="J9" s="20">
        <v>83</v>
      </c>
      <c r="K9" s="82" t="s">
        <v>31</v>
      </c>
      <c r="L9" s="5">
        <v>7.18</v>
      </c>
    </row>
    <row r="10" spans="1:12" ht="15">
      <c r="A10" s="22"/>
      <c r="B10" s="23"/>
      <c r="C10" s="24"/>
      <c r="D10" s="27" t="s">
        <v>32</v>
      </c>
      <c r="E10" s="26"/>
      <c r="F10" s="5"/>
      <c r="G10" s="5"/>
      <c r="H10" s="5"/>
      <c r="I10" s="5"/>
      <c r="J10" s="5"/>
      <c r="K10" s="84"/>
      <c r="L10" s="5"/>
    </row>
    <row r="11" spans="1:12" ht="15">
      <c r="A11" s="30"/>
      <c r="B11" s="31"/>
      <c r="C11" s="32"/>
      <c r="D11" s="33" t="s">
        <v>33</v>
      </c>
      <c r="E11" s="34"/>
      <c r="F11" s="35">
        <f>SUM(F6:F10)</f>
        <v>500</v>
      </c>
      <c r="G11" s="35">
        <f>SUM(G6:G10)</f>
        <v>17.04</v>
      </c>
      <c r="H11" s="35">
        <f>SUM(H6:H10)</f>
        <v>14.191000000000001</v>
      </c>
      <c r="I11" s="88">
        <f>SUM(I6:I10)</f>
        <v>80.835999999999999</v>
      </c>
      <c r="J11" s="35">
        <f>SUM(J6:J10)</f>
        <v>621.66700000000003</v>
      </c>
      <c r="K11" s="89"/>
      <c r="L11" s="35">
        <f>SUM(L6+L8+L9)</f>
        <v>78.680000000000007</v>
      </c>
    </row>
    <row r="12" spans="1:12" ht="15">
      <c r="A12" s="36">
        <f>A6</f>
        <v>1</v>
      </c>
      <c r="B12" s="37">
        <f>B6</f>
        <v>1</v>
      </c>
      <c r="C12" s="38" t="s">
        <v>34</v>
      </c>
      <c r="D12" s="27" t="s">
        <v>35</v>
      </c>
      <c r="E12" s="39" t="s">
        <v>36</v>
      </c>
      <c r="F12" s="40">
        <v>60</v>
      </c>
      <c r="G12" s="41">
        <v>1</v>
      </c>
      <c r="H12" s="41">
        <v>3.63</v>
      </c>
      <c r="I12" s="41">
        <v>6.7</v>
      </c>
      <c r="J12" s="41">
        <v>64.790000000000006</v>
      </c>
      <c r="K12" s="40">
        <v>16</v>
      </c>
      <c r="L12" s="90">
        <v>12</v>
      </c>
    </row>
    <row r="13" spans="1:12" ht="15">
      <c r="A13" s="22"/>
      <c r="B13" s="23"/>
      <c r="C13" s="24"/>
      <c r="D13" s="27" t="s">
        <v>37</v>
      </c>
      <c r="E13" s="26" t="s">
        <v>38</v>
      </c>
      <c r="F13" s="5">
        <v>200</v>
      </c>
      <c r="G13" s="42">
        <v>2.2719999999999998</v>
      </c>
      <c r="H13" s="42">
        <v>2.1379999999999999</v>
      </c>
      <c r="I13" s="91">
        <v>19.155999999999999</v>
      </c>
      <c r="J13" s="5">
        <v>100</v>
      </c>
      <c r="K13" s="84">
        <v>139</v>
      </c>
      <c r="L13" s="90">
        <v>16.399999999999999</v>
      </c>
    </row>
    <row r="14" spans="1:12" ht="25.5">
      <c r="A14" s="22"/>
      <c r="B14" s="23"/>
      <c r="C14" s="24"/>
      <c r="D14" s="27" t="s">
        <v>39</v>
      </c>
      <c r="E14" s="43" t="s">
        <v>40</v>
      </c>
      <c r="F14" s="5">
        <v>90</v>
      </c>
      <c r="G14" s="42">
        <v>7.63</v>
      </c>
      <c r="H14" s="42">
        <v>10.17</v>
      </c>
      <c r="I14" s="91">
        <v>9.43</v>
      </c>
      <c r="J14" s="92">
        <v>158</v>
      </c>
      <c r="K14" s="93">
        <v>428</v>
      </c>
      <c r="L14" s="83">
        <v>53.64</v>
      </c>
    </row>
    <row r="15" spans="1:12" ht="15">
      <c r="A15" s="22"/>
      <c r="B15" s="23"/>
      <c r="C15" s="24"/>
      <c r="D15" s="27" t="s">
        <v>41</v>
      </c>
      <c r="E15" s="44" t="s">
        <v>42</v>
      </c>
      <c r="F15" s="45">
        <v>150</v>
      </c>
      <c r="G15" s="45">
        <v>7.7</v>
      </c>
      <c r="H15" s="45">
        <v>5.3</v>
      </c>
      <c r="I15" s="94">
        <v>26.323</v>
      </c>
      <c r="J15" s="45">
        <v>232.58500000000001</v>
      </c>
      <c r="K15" s="95">
        <v>171</v>
      </c>
      <c r="L15" s="83">
        <v>15.25</v>
      </c>
    </row>
    <row r="16" spans="1:12" ht="15">
      <c r="A16" s="22"/>
      <c r="B16" s="23"/>
      <c r="C16" s="24"/>
      <c r="D16" s="27" t="s">
        <v>43</v>
      </c>
      <c r="E16" s="28" t="s">
        <v>44</v>
      </c>
      <c r="F16" s="29">
        <v>200</v>
      </c>
      <c r="G16" s="46">
        <v>1</v>
      </c>
      <c r="H16" s="46"/>
      <c r="I16" s="46">
        <v>21</v>
      </c>
      <c r="J16" s="29">
        <v>84.6</v>
      </c>
      <c r="K16" s="86">
        <v>293</v>
      </c>
      <c r="L16" s="96">
        <v>5.3</v>
      </c>
    </row>
    <row r="17" spans="1:12" ht="15">
      <c r="A17" s="22"/>
      <c r="B17" s="23"/>
      <c r="C17" s="24"/>
      <c r="D17" s="27" t="s">
        <v>45</v>
      </c>
      <c r="E17" s="26" t="s">
        <v>46</v>
      </c>
      <c r="F17" s="5">
        <v>20</v>
      </c>
      <c r="G17" s="5">
        <v>2</v>
      </c>
      <c r="H17" s="5">
        <v>0</v>
      </c>
      <c r="I17" s="5">
        <v>10</v>
      </c>
      <c r="J17" s="5">
        <v>45</v>
      </c>
      <c r="K17" s="84" t="s">
        <v>31</v>
      </c>
      <c r="L17" s="90">
        <v>3.79</v>
      </c>
    </row>
    <row r="18" spans="1:12" ht="15">
      <c r="A18" s="22"/>
      <c r="B18" s="23"/>
      <c r="C18" s="24"/>
      <c r="D18" s="27" t="s">
        <v>47</v>
      </c>
      <c r="E18" s="26" t="s">
        <v>48</v>
      </c>
      <c r="F18" s="5">
        <v>20</v>
      </c>
      <c r="G18" s="5">
        <v>1</v>
      </c>
      <c r="H18" s="5">
        <v>0</v>
      </c>
      <c r="I18" s="5">
        <v>6</v>
      </c>
      <c r="J18" s="5">
        <v>38</v>
      </c>
      <c r="K18" s="84" t="s">
        <v>31</v>
      </c>
      <c r="L18" s="90">
        <v>3.79</v>
      </c>
    </row>
    <row r="19" spans="1:12" ht="15">
      <c r="A19" s="30"/>
      <c r="B19" s="31"/>
      <c r="C19" s="32"/>
      <c r="D19" s="33" t="s">
        <v>33</v>
      </c>
      <c r="E19" s="34"/>
      <c r="F19" s="35">
        <f>SUM(F12:F18)</f>
        <v>740</v>
      </c>
      <c r="G19" s="47">
        <f>SUM(G12:G18)</f>
        <v>22.602</v>
      </c>
      <c r="H19" s="47">
        <f>SUM(H12:H18)</f>
        <v>21.238</v>
      </c>
      <c r="I19" s="47">
        <f>SUM(I12:I18)</f>
        <v>98.608999999999995</v>
      </c>
      <c r="J19" s="47">
        <f>SUM(J12:J18)</f>
        <v>722.97500000000002</v>
      </c>
      <c r="K19" s="89"/>
      <c r="L19" s="35">
        <f>SUM(L12+L13+L14+L15+L16+L17+L18)</f>
        <v>110.17</v>
      </c>
    </row>
    <row r="20" spans="1:12" ht="15">
      <c r="A20" s="48">
        <f>A6</f>
        <v>1</v>
      </c>
      <c r="B20" s="49">
        <f>B6</f>
        <v>1</v>
      </c>
      <c r="C20" s="159" t="s">
        <v>49</v>
      </c>
      <c r="D20" s="160"/>
      <c r="E20" s="50"/>
      <c r="F20" s="51">
        <f>F11+F19</f>
        <v>1240</v>
      </c>
      <c r="G20" s="51">
        <f t="shared" ref="G20:J20" si="0">G11+G19</f>
        <v>39.642000000000003</v>
      </c>
      <c r="H20" s="51">
        <f t="shared" si="0"/>
        <v>35.429000000000002</v>
      </c>
      <c r="I20" s="51">
        <f t="shared" si="0"/>
        <v>179.44499999999999</v>
      </c>
      <c r="J20" s="51">
        <f t="shared" si="0"/>
        <v>1344.6420000000001</v>
      </c>
      <c r="K20" s="51"/>
      <c r="L20" s="51">
        <v>188.85</v>
      </c>
    </row>
    <row r="21" spans="1:12" ht="25.5">
      <c r="A21" s="52">
        <v>1</v>
      </c>
      <c r="B21" s="23">
        <v>2</v>
      </c>
      <c r="C21" s="17" t="s">
        <v>23</v>
      </c>
      <c r="D21" s="18" t="s">
        <v>24</v>
      </c>
      <c r="E21" s="43" t="s">
        <v>50</v>
      </c>
      <c r="F21" s="53">
        <v>260</v>
      </c>
      <c r="G21" s="54">
        <v>11.4</v>
      </c>
      <c r="H21" s="54">
        <v>11.78</v>
      </c>
      <c r="I21" s="97">
        <v>39.68</v>
      </c>
      <c r="J21" s="98">
        <v>364</v>
      </c>
      <c r="K21" s="99" t="s">
        <v>51</v>
      </c>
      <c r="L21" s="100">
        <v>58.7</v>
      </c>
    </row>
    <row r="22" spans="1:12" ht="15">
      <c r="A22" s="52"/>
      <c r="B22" s="23"/>
      <c r="C22" s="24"/>
      <c r="D22" s="27" t="s">
        <v>27</v>
      </c>
      <c r="E22" s="19" t="s">
        <v>52</v>
      </c>
      <c r="F22" s="20">
        <v>200</v>
      </c>
      <c r="G22" s="20">
        <v>0.6</v>
      </c>
      <c r="H22" s="20">
        <v>0.4</v>
      </c>
      <c r="I22" s="87">
        <v>10</v>
      </c>
      <c r="J22" s="20">
        <v>47.6</v>
      </c>
      <c r="K22" s="82">
        <v>629</v>
      </c>
      <c r="L22" s="100">
        <v>12.8</v>
      </c>
    </row>
    <row r="23" spans="1:12" ht="15">
      <c r="A23" s="52"/>
      <c r="B23" s="23"/>
      <c r="C23" s="24"/>
      <c r="D23" s="27" t="s">
        <v>45</v>
      </c>
      <c r="E23" s="19" t="s">
        <v>30</v>
      </c>
      <c r="F23" s="20">
        <v>40</v>
      </c>
      <c r="G23" s="20">
        <v>3.04</v>
      </c>
      <c r="H23" s="20">
        <v>0.24</v>
      </c>
      <c r="I23" s="87">
        <v>16.356000000000002</v>
      </c>
      <c r="J23" s="20">
        <v>83</v>
      </c>
      <c r="K23" s="82" t="s">
        <v>31</v>
      </c>
      <c r="L23" s="100">
        <v>7.18</v>
      </c>
    </row>
    <row r="24" spans="1:12" ht="15">
      <c r="A24" s="52"/>
      <c r="B24" s="23"/>
      <c r="C24" s="24"/>
      <c r="D24" s="27"/>
      <c r="E24" s="26"/>
      <c r="F24" s="5"/>
      <c r="G24" s="5"/>
      <c r="H24" s="5"/>
      <c r="I24" s="5"/>
      <c r="J24" s="5"/>
      <c r="K24" s="84"/>
      <c r="L24" s="101"/>
    </row>
    <row r="25" spans="1:12" ht="15">
      <c r="A25" s="52"/>
      <c r="B25" s="23"/>
      <c r="C25" s="24"/>
      <c r="D25" s="27" t="s">
        <v>32</v>
      </c>
      <c r="E25" s="26"/>
      <c r="F25" s="5"/>
      <c r="G25" s="5"/>
      <c r="H25" s="5"/>
      <c r="I25" s="5"/>
      <c r="J25" s="5"/>
      <c r="K25" s="84"/>
      <c r="L25" s="5"/>
    </row>
    <row r="26" spans="1:12" ht="15">
      <c r="A26" s="55"/>
      <c r="B26" s="31"/>
      <c r="C26" s="32"/>
      <c r="D26" s="33" t="s">
        <v>33</v>
      </c>
      <c r="E26" s="34"/>
      <c r="F26" s="35">
        <f>SUM(F21:F25)</f>
        <v>500</v>
      </c>
      <c r="G26" s="47">
        <f>SUM(G21:G25)</f>
        <v>15.04</v>
      </c>
      <c r="H26" s="35">
        <f>SUM(H21:H25)</f>
        <v>12.42</v>
      </c>
      <c r="I26" s="35">
        <f>SUM(I21:I25)</f>
        <v>66.036000000000001</v>
      </c>
      <c r="J26" s="35">
        <f>SUM(J21:J25)</f>
        <v>494.6</v>
      </c>
      <c r="K26" s="89"/>
      <c r="L26" s="35">
        <f>SUM(L21+L22+L23)</f>
        <v>78.680000000000007</v>
      </c>
    </row>
    <row r="27" spans="1:12" ht="15">
      <c r="A27" s="37">
        <f>A21</f>
        <v>1</v>
      </c>
      <c r="B27" s="37">
        <f>B21</f>
        <v>2</v>
      </c>
      <c r="C27" s="38" t="s">
        <v>34</v>
      </c>
      <c r="D27" s="27" t="s">
        <v>35</v>
      </c>
      <c r="E27" s="56" t="s">
        <v>53</v>
      </c>
      <c r="F27" s="57">
        <v>60</v>
      </c>
      <c r="G27" s="46">
        <v>1.276</v>
      </c>
      <c r="H27" s="46">
        <v>5.4420000000000002</v>
      </c>
      <c r="I27" s="46">
        <v>7.2679999999999998</v>
      </c>
      <c r="J27" s="57">
        <v>93</v>
      </c>
      <c r="K27" s="102">
        <v>62</v>
      </c>
      <c r="L27" s="103">
        <v>12.8</v>
      </c>
    </row>
    <row r="28" spans="1:12" ht="15">
      <c r="A28" s="52"/>
      <c r="B28" s="23"/>
      <c r="C28" s="24"/>
      <c r="D28" s="27" t="s">
        <v>37</v>
      </c>
      <c r="E28" s="58" t="s">
        <v>54</v>
      </c>
      <c r="F28" s="59">
        <v>250</v>
      </c>
      <c r="G28" s="60">
        <v>2.79</v>
      </c>
      <c r="H28" s="60">
        <v>7</v>
      </c>
      <c r="I28" s="60">
        <v>20</v>
      </c>
      <c r="J28" s="60">
        <v>143</v>
      </c>
      <c r="K28" s="104">
        <v>42</v>
      </c>
      <c r="L28" s="100">
        <v>16.55</v>
      </c>
    </row>
    <row r="29" spans="1:12" ht="17.100000000000001" customHeight="1">
      <c r="A29" s="52"/>
      <c r="B29" s="23"/>
      <c r="C29" s="24"/>
      <c r="D29" s="27" t="s">
        <v>39</v>
      </c>
      <c r="E29" s="61" t="s">
        <v>55</v>
      </c>
      <c r="F29" s="40">
        <v>150</v>
      </c>
      <c r="G29" s="41">
        <v>19.2</v>
      </c>
      <c r="H29" s="41">
        <v>13.8</v>
      </c>
      <c r="I29" s="41">
        <v>29.3</v>
      </c>
      <c r="J29" s="41">
        <v>320</v>
      </c>
      <c r="K29" s="40">
        <v>268</v>
      </c>
      <c r="L29" s="100">
        <v>68.91</v>
      </c>
    </row>
    <row r="30" spans="1:12" ht="15">
      <c r="A30" s="52"/>
      <c r="B30" s="23"/>
      <c r="C30" s="24"/>
      <c r="D30" s="27" t="s">
        <v>41</v>
      </c>
      <c r="E30" s="39"/>
      <c r="F30" s="40"/>
      <c r="G30" s="41"/>
      <c r="H30" s="41"/>
      <c r="I30" s="41"/>
      <c r="J30" s="41"/>
      <c r="K30" s="40"/>
      <c r="L30" s="100"/>
    </row>
    <row r="31" spans="1:12" ht="15">
      <c r="A31" s="52"/>
      <c r="B31" s="23"/>
      <c r="C31" s="24"/>
      <c r="D31" s="27" t="s">
        <v>43</v>
      </c>
      <c r="E31" s="44" t="s">
        <v>56</v>
      </c>
      <c r="F31" s="62">
        <v>200</v>
      </c>
      <c r="G31" s="45">
        <v>0.08</v>
      </c>
      <c r="H31" s="45">
        <v>0</v>
      </c>
      <c r="I31" s="94">
        <v>33.552</v>
      </c>
      <c r="J31" s="62">
        <v>138</v>
      </c>
      <c r="K31" s="105">
        <v>702</v>
      </c>
      <c r="L31" s="106">
        <v>4.33</v>
      </c>
    </row>
    <row r="32" spans="1:12" ht="15">
      <c r="A32" s="52"/>
      <c r="B32" s="23"/>
      <c r="C32" s="24"/>
      <c r="D32" s="27" t="s">
        <v>45</v>
      </c>
      <c r="E32" s="19" t="s">
        <v>46</v>
      </c>
      <c r="F32" s="20">
        <v>20</v>
      </c>
      <c r="G32" s="20">
        <v>2</v>
      </c>
      <c r="H32" s="20">
        <v>0</v>
      </c>
      <c r="I32" s="87">
        <v>10</v>
      </c>
      <c r="J32" s="20">
        <v>45</v>
      </c>
      <c r="K32" s="82" t="s">
        <v>31</v>
      </c>
      <c r="L32" s="100">
        <v>3.79</v>
      </c>
    </row>
    <row r="33" spans="1:12" ht="15">
      <c r="A33" s="52"/>
      <c r="B33" s="23"/>
      <c r="C33" s="24"/>
      <c r="D33" s="27" t="s">
        <v>47</v>
      </c>
      <c r="E33" s="19" t="s">
        <v>48</v>
      </c>
      <c r="F33" s="20">
        <v>20</v>
      </c>
      <c r="G33" s="20">
        <v>1</v>
      </c>
      <c r="H33" s="20">
        <v>0</v>
      </c>
      <c r="I33" s="87">
        <v>6</v>
      </c>
      <c r="J33" s="20">
        <v>38</v>
      </c>
      <c r="K33" s="82" t="s">
        <v>31</v>
      </c>
      <c r="L33" s="100">
        <v>3.79</v>
      </c>
    </row>
    <row r="34" spans="1:12" ht="15">
      <c r="A34" s="52"/>
      <c r="B34" s="23"/>
      <c r="C34" s="24"/>
      <c r="D34" s="25"/>
      <c r="E34" s="26"/>
      <c r="F34" s="5"/>
      <c r="G34" s="5"/>
      <c r="H34" s="5"/>
      <c r="I34" s="5"/>
      <c r="J34" s="5"/>
      <c r="K34" s="84"/>
      <c r="L34" s="90"/>
    </row>
    <row r="35" spans="1:12" ht="15">
      <c r="A35" s="52"/>
      <c r="B35" s="23"/>
      <c r="C35" s="24"/>
      <c r="D35" s="25"/>
      <c r="E35" s="26"/>
      <c r="F35" s="5"/>
      <c r="G35" s="5"/>
      <c r="H35" s="5"/>
      <c r="I35" s="5"/>
      <c r="J35" s="5"/>
      <c r="K35" s="84"/>
      <c r="L35" s="5"/>
    </row>
    <row r="36" spans="1:12" ht="15">
      <c r="A36" s="55"/>
      <c r="B36" s="31"/>
      <c r="C36" s="32"/>
      <c r="D36" s="33" t="s">
        <v>33</v>
      </c>
      <c r="E36" s="34"/>
      <c r="F36" s="35">
        <f>SUM(F27:F35)</f>
        <v>700</v>
      </c>
      <c r="G36" s="47">
        <f>SUM(G27:G35)</f>
        <v>26.346</v>
      </c>
      <c r="H36" s="47">
        <f>SUM(H27:H35)</f>
        <v>26.242000000000001</v>
      </c>
      <c r="I36" s="35">
        <f>SUM(I27:I35)</f>
        <v>106.12</v>
      </c>
      <c r="J36" s="35">
        <f>SUM(J27:J35)</f>
        <v>777</v>
      </c>
      <c r="K36" s="89"/>
      <c r="L36" s="35">
        <f>SUM(L27+L28+L29+L31+L32+L33)</f>
        <v>110.17</v>
      </c>
    </row>
    <row r="37" spans="1:12" ht="15.75" customHeight="1">
      <c r="A37" s="63">
        <f>A21</f>
        <v>1</v>
      </c>
      <c r="B37" s="63">
        <f>B21</f>
        <v>2</v>
      </c>
      <c r="C37" s="159" t="s">
        <v>49</v>
      </c>
      <c r="D37" s="160"/>
      <c r="E37" s="64"/>
      <c r="F37" s="65">
        <f>F26+F36</f>
        <v>1200</v>
      </c>
      <c r="G37" s="65">
        <f t="shared" ref="G37" si="1">G26+G36</f>
        <v>41.386000000000003</v>
      </c>
      <c r="H37" s="65">
        <f t="shared" ref="H37" si="2">H26+H36</f>
        <v>38.661999999999999</v>
      </c>
      <c r="I37" s="65">
        <f t="shared" ref="I37" si="3">I26+I36</f>
        <v>172.15600000000001</v>
      </c>
      <c r="J37" s="65">
        <f t="shared" ref="J37" si="4">J26+J36</f>
        <v>1271.5999999999999</v>
      </c>
      <c r="K37" s="65"/>
      <c r="L37" s="51">
        <v>188.85</v>
      </c>
    </row>
    <row r="38" spans="1:12" ht="24.95" customHeight="1">
      <c r="A38" s="15">
        <v>1</v>
      </c>
      <c r="B38" s="16">
        <v>3</v>
      </c>
      <c r="C38" s="17" t="s">
        <v>23</v>
      </c>
      <c r="D38" s="18" t="s">
        <v>24</v>
      </c>
      <c r="E38" s="66" t="s">
        <v>57</v>
      </c>
      <c r="F38" s="40">
        <v>300</v>
      </c>
      <c r="G38" s="41">
        <v>10.48</v>
      </c>
      <c r="H38" s="41">
        <v>11.49</v>
      </c>
      <c r="I38" s="41">
        <v>46</v>
      </c>
      <c r="J38" s="41">
        <v>331</v>
      </c>
      <c r="K38" s="40" t="s">
        <v>58</v>
      </c>
      <c r="L38" s="100">
        <v>67.2</v>
      </c>
    </row>
    <row r="39" spans="1:12" ht="16.149999999999999" customHeight="1">
      <c r="A39" s="22"/>
      <c r="B39" s="23"/>
      <c r="C39" s="24"/>
      <c r="D39" s="27" t="s">
        <v>27</v>
      </c>
      <c r="E39" s="58" t="s">
        <v>59</v>
      </c>
      <c r="F39" s="40">
        <v>200</v>
      </c>
      <c r="G39" s="46">
        <v>0.2</v>
      </c>
      <c r="H39" s="46">
        <v>5.0999999999999997E-2</v>
      </c>
      <c r="I39" s="46">
        <v>15.01</v>
      </c>
      <c r="J39" s="41">
        <v>57</v>
      </c>
      <c r="K39" s="40">
        <v>628</v>
      </c>
      <c r="L39" s="106">
        <v>4.3</v>
      </c>
    </row>
    <row r="40" spans="1:12" ht="15">
      <c r="A40" s="22"/>
      <c r="B40" s="23"/>
      <c r="C40" s="24"/>
      <c r="D40" s="27" t="s">
        <v>29</v>
      </c>
      <c r="E40" s="19" t="s">
        <v>30</v>
      </c>
      <c r="F40" s="20">
        <v>40</v>
      </c>
      <c r="G40" s="20">
        <v>3.04</v>
      </c>
      <c r="H40" s="20">
        <v>0.24</v>
      </c>
      <c r="I40" s="87">
        <v>16.356000000000002</v>
      </c>
      <c r="J40" s="20">
        <v>83</v>
      </c>
      <c r="K40" s="82" t="s">
        <v>31</v>
      </c>
      <c r="L40" s="100">
        <v>7.18</v>
      </c>
    </row>
    <row r="41" spans="1:12" ht="11.1" customHeight="1">
      <c r="A41" s="30"/>
      <c r="B41" s="31"/>
      <c r="C41" s="32"/>
      <c r="D41" s="33" t="s">
        <v>33</v>
      </c>
      <c r="E41" s="34"/>
      <c r="F41" s="35">
        <f>SUM(F38+F39+F40)</f>
        <v>540</v>
      </c>
      <c r="G41" s="47">
        <f>SUM(G38+G39+G40)</f>
        <v>13.72</v>
      </c>
      <c r="H41" s="47">
        <f>SUM(H38+H39+H40)</f>
        <v>11.781000000000001</v>
      </c>
      <c r="I41" s="47">
        <f>SUM(I38+I39+I40)</f>
        <v>77.366</v>
      </c>
      <c r="J41" s="47">
        <f>SUM(J38+J39+J40)</f>
        <v>471</v>
      </c>
      <c r="K41" s="89"/>
      <c r="L41" s="35">
        <f>SUM(L38+L39+L40)</f>
        <v>78.680000000000007</v>
      </c>
    </row>
    <row r="42" spans="1:12" ht="15">
      <c r="A42" s="36">
        <f>A38</f>
        <v>1</v>
      </c>
      <c r="B42" s="37">
        <f>B38</f>
        <v>3</v>
      </c>
      <c r="C42" s="38" t="s">
        <v>34</v>
      </c>
      <c r="D42" s="27" t="s">
        <v>35</v>
      </c>
      <c r="E42" s="58" t="s">
        <v>60</v>
      </c>
      <c r="F42" s="40">
        <v>60</v>
      </c>
      <c r="G42" s="67">
        <v>0.75</v>
      </c>
      <c r="H42" s="67">
        <v>0.06</v>
      </c>
      <c r="I42" s="67">
        <v>7.14</v>
      </c>
      <c r="J42" s="40">
        <v>31</v>
      </c>
      <c r="K42" s="40">
        <v>60</v>
      </c>
      <c r="L42" s="107">
        <v>12.45</v>
      </c>
    </row>
    <row r="43" spans="1:12" ht="15">
      <c r="A43" s="22"/>
      <c r="B43" s="23"/>
      <c r="C43" s="24"/>
      <c r="D43" s="27" t="s">
        <v>37</v>
      </c>
      <c r="E43" s="19" t="s">
        <v>61</v>
      </c>
      <c r="F43" s="53">
        <v>200</v>
      </c>
      <c r="G43" s="20">
        <v>5.9</v>
      </c>
      <c r="H43" s="21">
        <v>5</v>
      </c>
      <c r="I43" s="81">
        <v>23</v>
      </c>
      <c r="J43" s="20">
        <v>194</v>
      </c>
      <c r="K43" s="82">
        <v>138</v>
      </c>
      <c r="L43" s="100">
        <v>14.8</v>
      </c>
    </row>
    <row r="44" spans="1:12" ht="15">
      <c r="A44" s="22"/>
      <c r="B44" s="23"/>
      <c r="C44" s="24"/>
      <c r="D44" s="27" t="s">
        <v>39</v>
      </c>
      <c r="E44" s="68" t="s">
        <v>62</v>
      </c>
      <c r="F44" s="69">
        <v>90</v>
      </c>
      <c r="G44" s="46">
        <v>11.218</v>
      </c>
      <c r="H44" s="46">
        <v>4.766</v>
      </c>
      <c r="I44" s="46">
        <v>9.7880000000000003</v>
      </c>
      <c r="J44" s="108">
        <v>180.35</v>
      </c>
      <c r="K44" s="41">
        <v>309</v>
      </c>
      <c r="L44" s="100">
        <v>60.2</v>
      </c>
    </row>
    <row r="45" spans="1:12" ht="15">
      <c r="A45" s="22"/>
      <c r="B45" s="23"/>
      <c r="C45" s="24"/>
      <c r="D45" s="27" t="s">
        <v>41</v>
      </c>
      <c r="E45" s="44" t="s">
        <v>63</v>
      </c>
      <c r="F45" s="45">
        <v>150</v>
      </c>
      <c r="G45" s="45">
        <v>3</v>
      </c>
      <c r="H45" s="45">
        <v>4</v>
      </c>
      <c r="I45" s="94">
        <v>26</v>
      </c>
      <c r="J45" s="45">
        <v>164</v>
      </c>
      <c r="K45" s="95">
        <v>472</v>
      </c>
      <c r="L45" s="100">
        <v>10.39</v>
      </c>
    </row>
    <row r="46" spans="1:12" ht="15">
      <c r="A46" s="22"/>
      <c r="B46" s="23"/>
      <c r="C46" s="24"/>
      <c r="D46" s="27" t="s">
        <v>43</v>
      </c>
      <c r="E46" s="70" t="s">
        <v>64</v>
      </c>
      <c r="F46" s="71">
        <v>187</v>
      </c>
      <c r="G46" s="71">
        <v>0.24299999999999999</v>
      </c>
      <c r="H46" s="71">
        <v>4.5999999999999999E-2</v>
      </c>
      <c r="I46" s="109">
        <v>13.760999999999999</v>
      </c>
      <c r="J46" s="71">
        <v>53.71</v>
      </c>
      <c r="K46" s="110">
        <v>629</v>
      </c>
      <c r="L46" s="106">
        <v>4.75</v>
      </c>
    </row>
    <row r="47" spans="1:12" ht="15">
      <c r="A47" s="22"/>
      <c r="B47" s="23"/>
      <c r="C47" s="24"/>
      <c r="D47" s="27" t="s">
        <v>45</v>
      </c>
      <c r="E47" s="19" t="s">
        <v>46</v>
      </c>
      <c r="F47" s="5">
        <v>20</v>
      </c>
      <c r="G47" s="20">
        <v>2</v>
      </c>
      <c r="H47" s="20">
        <v>0</v>
      </c>
      <c r="I47" s="87">
        <v>10</v>
      </c>
      <c r="J47" s="20">
        <v>45</v>
      </c>
      <c r="K47" s="82" t="s">
        <v>31</v>
      </c>
      <c r="L47" s="100">
        <v>3.79</v>
      </c>
    </row>
    <row r="48" spans="1:12" ht="15">
      <c r="A48" s="22"/>
      <c r="B48" s="23"/>
      <c r="C48" s="24"/>
      <c r="D48" s="27" t="s">
        <v>47</v>
      </c>
      <c r="E48" s="19" t="s">
        <v>48</v>
      </c>
      <c r="F48" s="5">
        <v>20</v>
      </c>
      <c r="G48" s="20">
        <v>1</v>
      </c>
      <c r="H48" s="20">
        <v>0</v>
      </c>
      <c r="I48" s="87">
        <v>6</v>
      </c>
      <c r="J48" s="20">
        <v>38</v>
      </c>
      <c r="K48" s="82" t="s">
        <v>31</v>
      </c>
      <c r="L48" s="100">
        <v>3.79</v>
      </c>
    </row>
    <row r="49" spans="1:12" ht="12.95" customHeight="1">
      <c r="A49" s="30"/>
      <c r="B49" s="31"/>
      <c r="C49" s="32"/>
      <c r="D49" s="33" t="s">
        <v>33</v>
      </c>
      <c r="E49" s="34"/>
      <c r="F49" s="35">
        <f>SUM(F42:F48)</f>
        <v>727</v>
      </c>
      <c r="G49" s="35">
        <f>SUM(G42:G48)</f>
        <v>24.111000000000001</v>
      </c>
      <c r="H49" s="47">
        <f>SUM(H42:H48)</f>
        <v>13.872</v>
      </c>
      <c r="I49" s="47">
        <f>SUM(I42:I48)</f>
        <v>95.688999999999993</v>
      </c>
      <c r="J49" s="35">
        <f>SUM(J42:J48)</f>
        <v>706.06</v>
      </c>
      <c r="K49" s="89"/>
      <c r="L49" s="35">
        <f>SUM(L42:L48)</f>
        <v>110.17</v>
      </c>
    </row>
    <row r="50" spans="1:12" ht="15.75" customHeight="1">
      <c r="A50" s="48">
        <f>A38</f>
        <v>1</v>
      </c>
      <c r="B50" s="49">
        <f>B38</f>
        <v>3</v>
      </c>
      <c r="C50" s="159" t="s">
        <v>49</v>
      </c>
      <c r="D50" s="160"/>
      <c r="E50" s="50"/>
      <c r="F50" s="51">
        <f>F41+F49</f>
        <v>1267</v>
      </c>
      <c r="G50" s="51">
        <f t="shared" ref="G50" si="5">G41+G49</f>
        <v>37.831000000000003</v>
      </c>
      <c r="H50" s="51">
        <f t="shared" ref="H50" si="6">H41+H49</f>
        <v>25.652999999999999</v>
      </c>
      <c r="I50" s="51">
        <f t="shared" ref="I50" si="7">I41+I49</f>
        <v>173.05500000000001</v>
      </c>
      <c r="J50" s="51">
        <f t="shared" ref="J50" si="8">J41+J49</f>
        <v>1177.06</v>
      </c>
      <c r="K50" s="51"/>
      <c r="L50" s="51">
        <v>188.85</v>
      </c>
    </row>
    <row r="51" spans="1:12" ht="26.25">
      <c r="A51" s="15">
        <v>1</v>
      </c>
      <c r="B51" s="16">
        <v>4</v>
      </c>
      <c r="C51" s="17" t="s">
        <v>23</v>
      </c>
      <c r="D51" s="18" t="s">
        <v>24</v>
      </c>
      <c r="E51" s="72" t="s">
        <v>65</v>
      </c>
      <c r="F51" s="53">
        <v>270</v>
      </c>
      <c r="G51" s="45">
        <v>19</v>
      </c>
      <c r="H51" s="45">
        <v>16</v>
      </c>
      <c r="I51" s="94">
        <v>43</v>
      </c>
      <c r="J51" s="45">
        <v>412</v>
      </c>
      <c r="K51" s="95">
        <v>423.46300000000002</v>
      </c>
      <c r="L51" s="111">
        <v>66.3</v>
      </c>
    </row>
    <row r="52" spans="1:12" ht="15">
      <c r="A52" s="22"/>
      <c r="B52" s="23"/>
      <c r="C52" s="24"/>
      <c r="D52" s="27" t="s">
        <v>27</v>
      </c>
      <c r="E52" s="73" t="s">
        <v>66</v>
      </c>
      <c r="F52" s="62">
        <v>200</v>
      </c>
      <c r="G52" s="62">
        <v>1</v>
      </c>
      <c r="H52" s="62">
        <v>5.0999999999999997E-2</v>
      </c>
      <c r="I52" s="112">
        <v>31</v>
      </c>
      <c r="J52" s="113">
        <v>110</v>
      </c>
      <c r="K52" s="105">
        <v>507</v>
      </c>
      <c r="L52" s="111">
        <v>5.2</v>
      </c>
    </row>
    <row r="53" spans="1:12" ht="15">
      <c r="A53" s="22"/>
      <c r="B53" s="23"/>
      <c r="C53" s="24"/>
      <c r="D53" s="27" t="s">
        <v>29</v>
      </c>
      <c r="E53" s="44" t="s">
        <v>30</v>
      </c>
      <c r="F53" s="71">
        <v>40</v>
      </c>
      <c r="G53" s="45">
        <v>2.6219999999999999</v>
      </c>
      <c r="H53" s="45">
        <v>0.38</v>
      </c>
      <c r="I53" s="94">
        <v>16.356000000000002</v>
      </c>
      <c r="J53" s="71">
        <v>83</v>
      </c>
      <c r="K53" s="110" t="s">
        <v>31</v>
      </c>
      <c r="L53" s="111">
        <v>7.18</v>
      </c>
    </row>
    <row r="54" spans="1:12" ht="12" customHeight="1">
      <c r="A54" s="30"/>
      <c r="B54" s="31"/>
      <c r="C54" s="32"/>
      <c r="D54" s="33" t="s">
        <v>33</v>
      </c>
      <c r="E54" s="34"/>
      <c r="F54" s="35">
        <f>SUM(F51:F53)</f>
        <v>510</v>
      </c>
      <c r="G54" s="47">
        <f>SUM(G51:G53)</f>
        <v>22.622</v>
      </c>
      <c r="H54" s="35">
        <f>SUM(H51:H53)</f>
        <v>16.431000000000001</v>
      </c>
      <c r="I54" s="35">
        <f>SUM(I51:I53)</f>
        <v>90.355999999999995</v>
      </c>
      <c r="J54" s="35">
        <f>SUM(J51:J53)</f>
        <v>605</v>
      </c>
      <c r="K54" s="89"/>
      <c r="L54" s="35">
        <f>SUM(L51+L52+L53)</f>
        <v>78.680000000000007</v>
      </c>
    </row>
    <row r="55" spans="1:12" ht="15">
      <c r="A55" s="36">
        <f>A51</f>
        <v>1</v>
      </c>
      <c r="B55" s="37">
        <f>B51</f>
        <v>4</v>
      </c>
      <c r="C55" s="38" t="s">
        <v>34</v>
      </c>
      <c r="D55" s="27" t="s">
        <v>35</v>
      </c>
      <c r="E55" s="74" t="s">
        <v>67</v>
      </c>
      <c r="F55" s="75">
        <v>60</v>
      </c>
      <c r="G55" s="76">
        <v>1.4</v>
      </c>
      <c r="H55" s="76">
        <v>2</v>
      </c>
      <c r="I55" s="114">
        <v>7</v>
      </c>
      <c r="J55" s="75">
        <v>49</v>
      </c>
      <c r="K55" s="115">
        <v>37</v>
      </c>
      <c r="L55" s="107">
        <v>11.45</v>
      </c>
    </row>
    <row r="56" spans="1:12" ht="15">
      <c r="A56" s="22"/>
      <c r="B56" s="23"/>
      <c r="C56" s="24"/>
      <c r="D56" s="27" t="s">
        <v>37</v>
      </c>
      <c r="E56" s="44" t="s">
        <v>68</v>
      </c>
      <c r="F56" s="45">
        <v>210</v>
      </c>
      <c r="G56" s="71">
        <v>4.7</v>
      </c>
      <c r="H56" s="71">
        <v>4.3</v>
      </c>
      <c r="I56" s="109">
        <v>15</v>
      </c>
      <c r="J56" s="71">
        <v>157</v>
      </c>
      <c r="K56" s="95">
        <v>102</v>
      </c>
      <c r="L56" s="111">
        <v>14.95</v>
      </c>
    </row>
    <row r="57" spans="1:12" ht="15">
      <c r="A57" s="22"/>
      <c r="B57" s="23"/>
      <c r="C57" s="24"/>
      <c r="D57" s="27" t="s">
        <v>39</v>
      </c>
      <c r="E57" s="19" t="s">
        <v>69</v>
      </c>
      <c r="F57" s="20">
        <v>200</v>
      </c>
      <c r="G57" s="46">
        <v>14.670999999999999</v>
      </c>
      <c r="H57" s="46">
        <v>16.213000000000001</v>
      </c>
      <c r="I57" s="46">
        <v>40.527999999999999</v>
      </c>
      <c r="J57" s="20">
        <v>362</v>
      </c>
      <c r="K57" s="82">
        <v>193</v>
      </c>
      <c r="L57" s="111">
        <v>71.09</v>
      </c>
    </row>
    <row r="58" spans="1:12" ht="9" customHeight="1">
      <c r="A58" s="22"/>
      <c r="B58" s="23"/>
      <c r="C58" s="24"/>
      <c r="D58" s="27" t="s">
        <v>41</v>
      </c>
      <c r="E58" s="44"/>
      <c r="F58" s="45"/>
      <c r="G58" s="45"/>
      <c r="H58" s="45"/>
      <c r="I58" s="94"/>
      <c r="J58" s="45"/>
      <c r="K58" s="95"/>
      <c r="L58" s="111"/>
    </row>
    <row r="59" spans="1:12" ht="15">
      <c r="A59" s="22"/>
      <c r="B59" s="23"/>
      <c r="C59" s="24"/>
      <c r="D59" s="27" t="s">
        <v>43</v>
      </c>
      <c r="E59" s="28" t="s">
        <v>28</v>
      </c>
      <c r="F59" s="29">
        <v>200</v>
      </c>
      <c r="G59" s="29">
        <v>0.2</v>
      </c>
      <c r="H59" s="29">
        <v>5.0999999999999997E-2</v>
      </c>
      <c r="I59" s="85">
        <v>15.01</v>
      </c>
      <c r="J59" s="29">
        <v>57.267000000000003</v>
      </c>
      <c r="K59" s="86">
        <v>628</v>
      </c>
      <c r="L59" s="106">
        <v>5.0999999999999996</v>
      </c>
    </row>
    <row r="60" spans="1:12" ht="15">
      <c r="A60" s="22"/>
      <c r="B60" s="23"/>
      <c r="C60" s="24"/>
      <c r="D60" s="27" t="s">
        <v>45</v>
      </c>
      <c r="E60" s="70" t="s">
        <v>46</v>
      </c>
      <c r="F60" s="71">
        <v>20</v>
      </c>
      <c r="G60" s="45">
        <v>1.52</v>
      </c>
      <c r="H60" s="45">
        <v>0.18</v>
      </c>
      <c r="I60" s="94">
        <v>9.94</v>
      </c>
      <c r="J60" s="45">
        <v>45.2</v>
      </c>
      <c r="K60" s="110" t="s">
        <v>31</v>
      </c>
      <c r="L60" s="111">
        <v>3.79</v>
      </c>
    </row>
    <row r="61" spans="1:12" ht="15">
      <c r="A61" s="22"/>
      <c r="B61" s="23"/>
      <c r="C61" s="24"/>
      <c r="D61" s="27" t="s">
        <v>47</v>
      </c>
      <c r="E61" s="70" t="s">
        <v>48</v>
      </c>
      <c r="F61" s="71">
        <v>20</v>
      </c>
      <c r="G61" s="45">
        <v>1.1020000000000001</v>
      </c>
      <c r="H61" s="45">
        <v>0.2</v>
      </c>
      <c r="I61" s="94">
        <v>6.4160000000000004</v>
      </c>
      <c r="J61" s="45">
        <v>38</v>
      </c>
      <c r="K61" s="110" t="s">
        <v>31</v>
      </c>
      <c r="L61" s="111">
        <v>3.79</v>
      </c>
    </row>
    <row r="62" spans="1:12" ht="11.1" customHeight="1">
      <c r="A62" s="30"/>
      <c r="B62" s="31"/>
      <c r="C62" s="32"/>
      <c r="D62" s="33" t="s">
        <v>33</v>
      </c>
      <c r="E62" s="34"/>
      <c r="F62" s="35">
        <f>SUM(F55:F61)</f>
        <v>710</v>
      </c>
      <c r="G62" s="47">
        <f>SUM(G55:G61)</f>
        <v>23.593</v>
      </c>
      <c r="H62" s="35">
        <f>SUM(H55:H61)</f>
        <v>22.943999999999999</v>
      </c>
      <c r="I62" s="47">
        <f>SUM(I55:I61)</f>
        <v>93.894000000000005</v>
      </c>
      <c r="J62" s="35">
        <f>SUM(J55:J61)</f>
        <v>708.46699999999998</v>
      </c>
      <c r="K62" s="89"/>
      <c r="L62" s="35">
        <f>SUM(L55+L56+L57+L59+L60+L61)</f>
        <v>110.17</v>
      </c>
    </row>
    <row r="63" spans="1:12" ht="15.75" customHeight="1">
      <c r="A63" s="48">
        <f>A51</f>
        <v>1</v>
      </c>
      <c r="B63" s="49">
        <f>B51</f>
        <v>4</v>
      </c>
      <c r="C63" s="159" t="s">
        <v>49</v>
      </c>
      <c r="D63" s="160"/>
      <c r="E63" s="77"/>
      <c r="F63" s="65">
        <f>F54+F62</f>
        <v>1220</v>
      </c>
      <c r="G63" s="65">
        <f t="shared" ref="G63" si="9">G54+G62</f>
        <v>46.215000000000003</v>
      </c>
      <c r="H63" s="65">
        <f t="shared" ref="H63" si="10">H54+H62</f>
        <v>39.375</v>
      </c>
      <c r="I63" s="65">
        <f t="shared" ref="I63" si="11">I54+I62</f>
        <v>184.25</v>
      </c>
      <c r="J63" s="65">
        <f t="shared" ref="J63" si="12">J54+J62</f>
        <v>1313.4670000000001</v>
      </c>
      <c r="K63" s="65"/>
      <c r="L63" s="51">
        <v>188.85</v>
      </c>
    </row>
    <row r="64" spans="1:12" ht="20.100000000000001" customHeight="1">
      <c r="A64" s="15">
        <v>1</v>
      </c>
      <c r="B64" s="16">
        <v>5</v>
      </c>
      <c r="C64" s="17" t="s">
        <v>23</v>
      </c>
      <c r="D64" s="18" t="s">
        <v>24</v>
      </c>
      <c r="E64" s="78" t="s">
        <v>70</v>
      </c>
      <c r="F64" s="41">
        <v>270</v>
      </c>
      <c r="G64" s="41">
        <v>11</v>
      </c>
      <c r="H64" s="41">
        <v>18.68</v>
      </c>
      <c r="I64" s="41">
        <v>34.68</v>
      </c>
      <c r="J64" s="41">
        <v>521</v>
      </c>
      <c r="K64" s="41">
        <v>24.4</v>
      </c>
      <c r="L64" s="111">
        <v>69.83</v>
      </c>
    </row>
    <row r="65" spans="1:12" ht="15">
      <c r="A65" s="22"/>
      <c r="B65" s="23"/>
      <c r="C65" s="24"/>
      <c r="D65" s="27" t="s">
        <v>27</v>
      </c>
      <c r="E65" s="70" t="s">
        <v>64</v>
      </c>
      <c r="F65" s="71">
        <v>207</v>
      </c>
      <c r="G65" s="71">
        <v>0.24299999999999999</v>
      </c>
      <c r="H65" s="71">
        <v>4.5999999999999999E-2</v>
      </c>
      <c r="I65" s="109">
        <v>13.760999999999999</v>
      </c>
      <c r="J65" s="71">
        <v>53.71</v>
      </c>
      <c r="K65" s="110">
        <v>629</v>
      </c>
      <c r="L65" s="132">
        <v>4.75</v>
      </c>
    </row>
    <row r="66" spans="1:12" ht="15">
      <c r="A66" s="22"/>
      <c r="B66" s="23"/>
      <c r="C66" s="24"/>
      <c r="D66" s="27" t="s">
        <v>29</v>
      </c>
      <c r="E66" s="44" t="s">
        <v>71</v>
      </c>
      <c r="F66" s="116">
        <v>30</v>
      </c>
      <c r="G66" s="117">
        <v>3.16</v>
      </c>
      <c r="H66" s="117">
        <v>0.4</v>
      </c>
      <c r="I66" s="117">
        <v>20.76</v>
      </c>
      <c r="J66" s="71">
        <v>98.6</v>
      </c>
      <c r="K66" s="110" t="s">
        <v>31</v>
      </c>
      <c r="L66" s="132">
        <v>4.0999999999999996</v>
      </c>
    </row>
    <row r="67" spans="1:12" ht="12" customHeight="1">
      <c r="A67" s="30"/>
      <c r="B67" s="31"/>
      <c r="C67" s="32"/>
      <c r="D67" s="33" t="s">
        <v>33</v>
      </c>
      <c r="E67" s="34"/>
      <c r="F67" s="35">
        <f>SUM(F64:F66)</f>
        <v>507</v>
      </c>
      <c r="G67" s="35">
        <f>SUM(G64:G66)</f>
        <v>14.403</v>
      </c>
      <c r="H67" s="35">
        <f>SUM(H64:H66)</f>
        <v>19.126000000000001</v>
      </c>
      <c r="I67" s="35">
        <f>SUM(I64:I66)</f>
        <v>69.200999999999993</v>
      </c>
      <c r="J67" s="35">
        <f>SUM(J64:J66)</f>
        <v>673.31</v>
      </c>
      <c r="K67" s="89"/>
      <c r="L67" s="35">
        <f>SUM(L64+L65+L66)</f>
        <v>78.680000000000007</v>
      </c>
    </row>
    <row r="68" spans="1:12" ht="15">
      <c r="A68" s="36">
        <f>A64</f>
        <v>1</v>
      </c>
      <c r="B68" s="37">
        <f>B64</f>
        <v>5</v>
      </c>
      <c r="C68" s="38" t="s">
        <v>34</v>
      </c>
      <c r="D68" s="27" t="s">
        <v>35</v>
      </c>
      <c r="E68" s="118" t="s">
        <v>72</v>
      </c>
      <c r="F68" s="119">
        <v>60</v>
      </c>
      <c r="G68" s="46">
        <v>1.1180000000000001</v>
      </c>
      <c r="H68" s="46">
        <v>6.1070000000000002</v>
      </c>
      <c r="I68" s="46">
        <v>5</v>
      </c>
      <c r="J68" s="119">
        <v>80</v>
      </c>
      <c r="K68" s="133">
        <v>60</v>
      </c>
      <c r="L68" s="134">
        <v>16.739999999999998</v>
      </c>
    </row>
    <row r="69" spans="1:12" ht="15">
      <c r="A69" s="22"/>
      <c r="B69" s="23"/>
      <c r="C69" s="24"/>
      <c r="D69" s="27" t="s">
        <v>37</v>
      </c>
      <c r="E69" s="70" t="s">
        <v>73</v>
      </c>
      <c r="F69" s="5">
        <v>200</v>
      </c>
      <c r="G69" s="42">
        <v>2.2719999999999998</v>
      </c>
      <c r="H69" s="42">
        <v>4</v>
      </c>
      <c r="I69" s="91">
        <v>13</v>
      </c>
      <c r="J69" s="5">
        <v>109</v>
      </c>
      <c r="K69" s="84">
        <v>174</v>
      </c>
      <c r="L69" s="135">
        <v>12.8</v>
      </c>
    </row>
    <row r="70" spans="1:12" ht="15">
      <c r="A70" s="22"/>
      <c r="B70" s="23"/>
      <c r="C70" s="24"/>
      <c r="D70" s="27" t="s">
        <v>39</v>
      </c>
      <c r="E70" s="120" t="s">
        <v>74</v>
      </c>
      <c r="F70" s="5">
        <v>90</v>
      </c>
      <c r="G70" s="42">
        <v>8.94</v>
      </c>
      <c r="H70" s="42">
        <v>10</v>
      </c>
      <c r="I70" s="91">
        <v>9.6229999999999993</v>
      </c>
      <c r="J70" s="92">
        <v>133</v>
      </c>
      <c r="K70" s="93">
        <v>423</v>
      </c>
      <c r="L70" s="83">
        <v>53.64</v>
      </c>
    </row>
    <row r="71" spans="1:12" ht="15">
      <c r="A71" s="22"/>
      <c r="B71" s="23"/>
      <c r="C71" s="24"/>
      <c r="D71" s="27" t="s">
        <v>41</v>
      </c>
      <c r="E71" s="44" t="s">
        <v>75</v>
      </c>
      <c r="F71" s="45">
        <v>150</v>
      </c>
      <c r="G71" s="121">
        <v>5</v>
      </c>
      <c r="H71" s="122">
        <v>5</v>
      </c>
      <c r="I71" s="136">
        <v>34</v>
      </c>
      <c r="J71" s="45">
        <v>203</v>
      </c>
      <c r="K71" s="95">
        <v>205</v>
      </c>
      <c r="L71" s="135">
        <v>16.21</v>
      </c>
    </row>
    <row r="72" spans="1:12" ht="15">
      <c r="A72" s="22"/>
      <c r="B72" s="23"/>
      <c r="C72" s="24"/>
      <c r="D72" s="27" t="s">
        <v>43</v>
      </c>
      <c r="E72" s="73" t="s">
        <v>76</v>
      </c>
      <c r="F72" s="113">
        <v>180</v>
      </c>
      <c r="G72" s="46">
        <v>0.72</v>
      </c>
      <c r="H72" s="46"/>
      <c r="I72" s="46">
        <v>24.273</v>
      </c>
      <c r="J72" s="71">
        <v>97</v>
      </c>
      <c r="K72" s="137">
        <v>289</v>
      </c>
      <c r="L72" s="135">
        <v>3.2</v>
      </c>
    </row>
    <row r="73" spans="1:12" ht="15">
      <c r="A73" s="22"/>
      <c r="B73" s="23"/>
      <c r="C73" s="24"/>
      <c r="D73" s="27" t="s">
        <v>45</v>
      </c>
      <c r="E73" s="44" t="s">
        <v>46</v>
      </c>
      <c r="F73" s="45">
        <v>20</v>
      </c>
      <c r="G73" s="45">
        <v>1.52</v>
      </c>
      <c r="H73" s="45">
        <v>0.18</v>
      </c>
      <c r="I73" s="94">
        <v>9.94</v>
      </c>
      <c r="J73" s="45">
        <v>45.2</v>
      </c>
      <c r="K73" s="95" t="s">
        <v>31</v>
      </c>
      <c r="L73" s="135">
        <v>3.79</v>
      </c>
    </row>
    <row r="74" spans="1:12" ht="15">
      <c r="A74" s="22"/>
      <c r="B74" s="23"/>
      <c r="C74" s="24"/>
      <c r="D74" s="27" t="s">
        <v>47</v>
      </c>
      <c r="E74" s="44" t="s">
        <v>48</v>
      </c>
      <c r="F74" s="45">
        <v>20</v>
      </c>
      <c r="G74" s="45">
        <v>1.1020000000000001</v>
      </c>
      <c r="H74" s="45">
        <v>0.2</v>
      </c>
      <c r="I74" s="94">
        <v>6.4160000000000004</v>
      </c>
      <c r="J74" s="45">
        <v>38</v>
      </c>
      <c r="K74" s="95" t="s">
        <v>31</v>
      </c>
      <c r="L74" s="135">
        <v>3.79</v>
      </c>
    </row>
    <row r="75" spans="1:12" ht="15">
      <c r="A75" s="30"/>
      <c r="B75" s="31"/>
      <c r="C75" s="32"/>
      <c r="D75" s="33" t="s">
        <v>33</v>
      </c>
      <c r="E75" s="34"/>
      <c r="F75" s="35">
        <f>SUM(F68:F74)</f>
        <v>720</v>
      </c>
      <c r="G75" s="47">
        <f>SUM(G68+G69+G70+G71+G72+G73+G74)</f>
        <v>20.672000000000001</v>
      </c>
      <c r="H75" s="47">
        <f>SUM(H68+H69+H70+H71+H72+H73+H74)</f>
        <v>25.486999999999998</v>
      </c>
      <c r="I75" s="47">
        <f>SUM(I68+I69+I70+I71+I72+I73+I74)</f>
        <v>102.252</v>
      </c>
      <c r="J75" s="47">
        <f>SUM(J68+J69+J70+J71+J72+J73+J74)</f>
        <v>705.2</v>
      </c>
      <c r="K75" s="89"/>
      <c r="L75" s="35">
        <f>SUM(L68+L69+L70+L71+L72+L73+L74)</f>
        <v>110.17</v>
      </c>
    </row>
    <row r="76" spans="1:12" ht="15.75" customHeight="1">
      <c r="A76" s="48">
        <f>A64</f>
        <v>1</v>
      </c>
      <c r="B76" s="49">
        <f>B64</f>
        <v>5</v>
      </c>
      <c r="C76" s="159" t="s">
        <v>49</v>
      </c>
      <c r="D76" s="160"/>
      <c r="E76" s="77"/>
      <c r="F76" s="65">
        <f>F67+F75</f>
        <v>1227</v>
      </c>
      <c r="G76" s="65">
        <f t="shared" ref="G76" si="13">G67+G75</f>
        <v>35.075000000000003</v>
      </c>
      <c r="H76" s="65">
        <f t="shared" ref="H76" si="14">H67+H75</f>
        <v>44.613</v>
      </c>
      <c r="I76" s="65">
        <f t="shared" ref="I76" si="15">I67+I75</f>
        <v>171.453</v>
      </c>
      <c r="J76" s="65">
        <f t="shared" ref="J76" si="16">J67+J75</f>
        <v>1378.51</v>
      </c>
      <c r="K76" s="65"/>
      <c r="L76" s="51">
        <v>188.85</v>
      </c>
    </row>
    <row r="77" spans="1:12" ht="26.25">
      <c r="A77" s="15">
        <v>2</v>
      </c>
      <c r="B77" s="16">
        <v>1</v>
      </c>
      <c r="C77" s="17" t="s">
        <v>23</v>
      </c>
      <c r="D77" s="18" t="s">
        <v>24</v>
      </c>
      <c r="E77" s="44" t="s">
        <v>77</v>
      </c>
      <c r="F77" s="71">
        <v>260</v>
      </c>
      <c r="G77" s="45">
        <v>16</v>
      </c>
      <c r="H77" s="45">
        <v>17</v>
      </c>
      <c r="I77" s="94">
        <v>36</v>
      </c>
      <c r="J77" s="71">
        <v>332</v>
      </c>
      <c r="K77" s="110">
        <v>656.24</v>
      </c>
      <c r="L77" s="132">
        <v>66.400000000000006</v>
      </c>
    </row>
    <row r="78" spans="1:12" ht="15">
      <c r="A78" s="22"/>
      <c r="B78" s="23"/>
      <c r="C78" s="24"/>
      <c r="D78" s="27" t="s">
        <v>27</v>
      </c>
      <c r="E78" s="123" t="s">
        <v>28</v>
      </c>
      <c r="F78" s="124">
        <v>200</v>
      </c>
      <c r="G78" s="62">
        <v>0</v>
      </c>
      <c r="H78" s="62">
        <v>0</v>
      </c>
      <c r="I78" s="112">
        <v>15</v>
      </c>
      <c r="J78" s="124">
        <v>57</v>
      </c>
      <c r="K78" s="138">
        <v>628</v>
      </c>
      <c r="L78" s="139">
        <v>5.0999999999999996</v>
      </c>
    </row>
    <row r="79" spans="1:12" ht="15">
      <c r="A79" s="22"/>
      <c r="B79" s="23"/>
      <c r="C79" s="24"/>
      <c r="D79" s="27" t="s">
        <v>29</v>
      </c>
      <c r="E79" s="44" t="s">
        <v>30</v>
      </c>
      <c r="F79" s="71">
        <v>40</v>
      </c>
      <c r="G79" s="45">
        <v>2.6219999999999999</v>
      </c>
      <c r="H79" s="45">
        <v>0.38</v>
      </c>
      <c r="I79" s="94">
        <v>16.356000000000002</v>
      </c>
      <c r="J79" s="71">
        <v>83</v>
      </c>
      <c r="K79" s="110" t="s">
        <v>31</v>
      </c>
      <c r="L79" s="139">
        <v>7.18</v>
      </c>
    </row>
    <row r="80" spans="1:12" ht="9.9499999999999993" customHeight="1">
      <c r="A80" s="30"/>
      <c r="B80" s="31"/>
      <c r="C80" s="32"/>
      <c r="D80" s="33" t="s">
        <v>33</v>
      </c>
      <c r="E80" s="34"/>
      <c r="F80" s="35">
        <f>SUM(F77+F78+F79)</f>
        <v>500</v>
      </c>
      <c r="G80" s="35">
        <f>SUM(G77+G78+G79)</f>
        <v>18.622</v>
      </c>
      <c r="H80" s="35">
        <f>SUM(H77+H78+H79)</f>
        <v>17.38</v>
      </c>
      <c r="I80" s="35">
        <f>SUM(I77+I78+I79)</f>
        <v>67.355999999999995</v>
      </c>
      <c r="J80" s="35">
        <f>SUM(J77+J78+J79)</f>
        <v>472</v>
      </c>
      <c r="K80" s="89"/>
      <c r="L80" s="35">
        <f>SUM(L77+L78+L79)</f>
        <v>78.680000000000007</v>
      </c>
    </row>
    <row r="81" spans="1:12" ht="15">
      <c r="A81" s="36">
        <f>A77</f>
        <v>2</v>
      </c>
      <c r="B81" s="37">
        <f>B77</f>
        <v>1</v>
      </c>
      <c r="C81" s="38" t="s">
        <v>34</v>
      </c>
      <c r="D81" s="27" t="s">
        <v>35</v>
      </c>
      <c r="E81" s="118" t="s">
        <v>78</v>
      </c>
      <c r="F81" s="119">
        <v>60</v>
      </c>
      <c r="G81" s="119">
        <v>0.92900000000000005</v>
      </c>
      <c r="H81" s="119">
        <v>3</v>
      </c>
      <c r="I81" s="140">
        <v>6</v>
      </c>
      <c r="J81" s="119">
        <v>54</v>
      </c>
      <c r="K81" s="133">
        <v>62</v>
      </c>
      <c r="L81" s="141">
        <v>12.8</v>
      </c>
    </row>
    <row r="82" spans="1:12" ht="15">
      <c r="A82" s="22"/>
      <c r="B82" s="23"/>
      <c r="C82" s="24"/>
      <c r="D82" s="27" t="s">
        <v>37</v>
      </c>
      <c r="E82" s="43" t="s">
        <v>79</v>
      </c>
      <c r="F82" s="116">
        <v>200</v>
      </c>
      <c r="G82" s="46">
        <v>3.8</v>
      </c>
      <c r="H82" s="46">
        <v>3.34</v>
      </c>
      <c r="I82" s="46">
        <v>11.4</v>
      </c>
      <c r="J82" s="42">
        <v>110</v>
      </c>
      <c r="K82" s="93">
        <v>107</v>
      </c>
      <c r="L82" s="83">
        <v>10.029999999999999</v>
      </c>
    </row>
    <row r="83" spans="1:12" ht="15">
      <c r="A83" s="22"/>
      <c r="B83" s="23"/>
      <c r="C83" s="24"/>
      <c r="D83" s="27" t="s">
        <v>39</v>
      </c>
      <c r="E83" s="44" t="s">
        <v>80</v>
      </c>
      <c r="F83" s="116">
        <v>90</v>
      </c>
      <c r="G83" s="125">
        <v>10.199999999999999</v>
      </c>
      <c r="H83" s="125">
        <v>13.3</v>
      </c>
      <c r="I83" s="142">
        <v>8.6999999999999993</v>
      </c>
      <c r="J83" s="45">
        <v>179.2</v>
      </c>
      <c r="K83" s="95">
        <v>202</v>
      </c>
      <c r="L83" s="83">
        <v>51.56</v>
      </c>
    </row>
    <row r="84" spans="1:12" ht="15">
      <c r="A84" s="22"/>
      <c r="B84" s="23"/>
      <c r="C84" s="24"/>
      <c r="D84" s="27" t="s">
        <v>41</v>
      </c>
      <c r="E84" s="44" t="s">
        <v>81</v>
      </c>
      <c r="F84" s="126">
        <v>150</v>
      </c>
      <c r="G84" s="46">
        <v>7.2</v>
      </c>
      <c r="H84" s="46">
        <v>5.38</v>
      </c>
      <c r="I84" s="46">
        <v>27.1</v>
      </c>
      <c r="J84" s="45">
        <v>233</v>
      </c>
      <c r="K84" s="95">
        <v>463</v>
      </c>
      <c r="L84" s="83">
        <v>15.4</v>
      </c>
    </row>
    <row r="85" spans="1:12" ht="15">
      <c r="A85" s="22"/>
      <c r="B85" s="23"/>
      <c r="C85" s="24"/>
      <c r="D85" s="27" t="s">
        <v>43</v>
      </c>
      <c r="E85" s="123" t="s">
        <v>52</v>
      </c>
      <c r="F85" s="127">
        <v>200</v>
      </c>
      <c r="G85" s="46">
        <v>0.6</v>
      </c>
      <c r="H85" s="46">
        <v>0.4</v>
      </c>
      <c r="I85" s="46">
        <v>10.4</v>
      </c>
      <c r="J85" s="130">
        <v>47.6</v>
      </c>
      <c r="K85" s="143">
        <v>629</v>
      </c>
      <c r="L85" s="96">
        <v>12.8</v>
      </c>
    </row>
    <row r="86" spans="1:12" ht="15">
      <c r="A86" s="22"/>
      <c r="B86" s="23"/>
      <c r="C86" s="24"/>
      <c r="D86" s="27" t="s">
        <v>45</v>
      </c>
      <c r="E86" s="43" t="s">
        <v>46</v>
      </c>
      <c r="F86" s="92">
        <v>20</v>
      </c>
      <c r="G86" s="42">
        <v>1.52</v>
      </c>
      <c r="H86" s="42">
        <v>0.18</v>
      </c>
      <c r="I86" s="91">
        <v>9.94</v>
      </c>
      <c r="J86" s="92">
        <v>45.2</v>
      </c>
      <c r="K86" s="93" t="s">
        <v>31</v>
      </c>
      <c r="L86" s="83">
        <v>3.79</v>
      </c>
    </row>
    <row r="87" spans="1:12" ht="15">
      <c r="A87" s="22"/>
      <c r="B87" s="23"/>
      <c r="C87" s="24"/>
      <c r="D87" s="27" t="s">
        <v>47</v>
      </c>
      <c r="E87" s="43" t="s">
        <v>48</v>
      </c>
      <c r="F87" s="92">
        <v>20</v>
      </c>
      <c r="G87" s="42">
        <v>1.1020000000000001</v>
      </c>
      <c r="H87" s="42">
        <v>0.2</v>
      </c>
      <c r="I87" s="91">
        <v>6.4160000000000004</v>
      </c>
      <c r="J87" s="92">
        <v>38</v>
      </c>
      <c r="K87" s="93" t="s">
        <v>31</v>
      </c>
      <c r="L87" s="83">
        <v>3.79</v>
      </c>
    </row>
    <row r="88" spans="1:12" ht="11.1" customHeight="1">
      <c r="A88" s="30"/>
      <c r="B88" s="31"/>
      <c r="C88" s="32"/>
      <c r="D88" s="33" t="s">
        <v>33</v>
      </c>
      <c r="E88" s="34"/>
      <c r="F88" s="35">
        <f>SUM(F81+F82+F83+F84+F85+F86+F87)</f>
        <v>740</v>
      </c>
      <c r="G88" s="35">
        <f>SUM(G81+G82+G83+G84+G85+G86+G87)</f>
        <v>25.350999999999999</v>
      </c>
      <c r="H88" s="35">
        <f>SUM(H81+H82+H83+H84+H85+H86+H87)</f>
        <v>25.8</v>
      </c>
      <c r="I88" s="35">
        <f>SUM(I81+I82+I83+I84+I85+I86+I87)</f>
        <v>79.956000000000003</v>
      </c>
      <c r="J88" s="35">
        <f>SUM(J81+J82+J83+J84+J85+J86+J87)</f>
        <v>707</v>
      </c>
      <c r="K88" s="89"/>
      <c r="L88" s="35">
        <v>110.17</v>
      </c>
    </row>
    <row r="89" spans="1:12" ht="15">
      <c r="A89" s="48">
        <f>A77</f>
        <v>2</v>
      </c>
      <c r="B89" s="49">
        <f>B77</f>
        <v>1</v>
      </c>
      <c r="C89" s="159" t="s">
        <v>49</v>
      </c>
      <c r="D89" s="160"/>
      <c r="E89" s="50"/>
      <c r="F89" s="51">
        <f>F80+F88</f>
        <v>1240</v>
      </c>
      <c r="G89" s="51">
        <f t="shared" ref="G89" si="17">G80+G88</f>
        <v>43.972999999999999</v>
      </c>
      <c r="H89" s="51">
        <f t="shared" ref="H89" si="18">H80+H88</f>
        <v>43.18</v>
      </c>
      <c r="I89" s="51">
        <f t="shared" ref="I89" si="19">I80+I88</f>
        <v>147.31200000000001</v>
      </c>
      <c r="J89" s="51">
        <f>SUM(J80+J88)</f>
        <v>1179</v>
      </c>
      <c r="K89" s="51"/>
      <c r="L89" s="51">
        <v>188.85</v>
      </c>
    </row>
    <row r="90" spans="1:12" ht="26.25">
      <c r="A90" s="52">
        <v>2</v>
      </c>
      <c r="B90" s="23">
        <v>2</v>
      </c>
      <c r="C90" s="17" t="s">
        <v>23</v>
      </c>
      <c r="D90" s="18" t="s">
        <v>24</v>
      </c>
      <c r="E90" s="44" t="s">
        <v>82</v>
      </c>
      <c r="F90" s="45">
        <v>270</v>
      </c>
      <c r="G90" s="71">
        <v>9.6999999999999993</v>
      </c>
      <c r="H90" s="71">
        <v>6.6</v>
      </c>
      <c r="I90" s="109">
        <v>85.76</v>
      </c>
      <c r="J90" s="45">
        <v>442.7</v>
      </c>
      <c r="K90" s="95" t="s">
        <v>83</v>
      </c>
      <c r="L90" s="111">
        <v>70.28</v>
      </c>
    </row>
    <row r="91" spans="1:12" ht="15">
      <c r="A91" s="52"/>
      <c r="B91" s="23"/>
      <c r="C91" s="24"/>
      <c r="D91" s="27" t="s">
        <v>27</v>
      </c>
      <c r="E91" s="44" t="s">
        <v>59</v>
      </c>
      <c r="F91" s="128">
        <v>200</v>
      </c>
      <c r="G91" s="67">
        <v>0.24</v>
      </c>
      <c r="H91" s="67">
        <v>0.1</v>
      </c>
      <c r="I91" s="144">
        <v>18.350000000000001</v>
      </c>
      <c r="J91" s="53">
        <v>75</v>
      </c>
      <c r="K91" s="99">
        <v>629</v>
      </c>
      <c r="L91" s="139">
        <v>4.3</v>
      </c>
    </row>
    <row r="92" spans="1:12" ht="15">
      <c r="A92" s="52"/>
      <c r="B92" s="23"/>
      <c r="C92" s="24"/>
      <c r="D92" s="27" t="s">
        <v>29</v>
      </c>
      <c r="E92" s="44" t="s">
        <v>71</v>
      </c>
      <c r="F92" s="116">
        <v>30</v>
      </c>
      <c r="G92" s="117">
        <v>3.16</v>
      </c>
      <c r="H92" s="117">
        <v>0.4</v>
      </c>
      <c r="I92" s="117">
        <v>20.76</v>
      </c>
      <c r="J92" s="71">
        <v>98.6</v>
      </c>
      <c r="K92" s="110" t="s">
        <v>31</v>
      </c>
      <c r="L92" s="132">
        <v>4.0999999999999996</v>
      </c>
    </row>
    <row r="93" spans="1:12" ht="12" customHeight="1">
      <c r="A93" s="55"/>
      <c r="B93" s="31"/>
      <c r="C93" s="32"/>
      <c r="D93" s="33" t="s">
        <v>33</v>
      </c>
      <c r="E93" s="34"/>
      <c r="F93" s="35">
        <f>SUM(F90:F92)</f>
        <v>500</v>
      </c>
      <c r="G93" s="47">
        <f>SUM(G90:G92)</f>
        <v>13.1</v>
      </c>
      <c r="H93" s="35">
        <f>SUM(H90:H92)</f>
        <v>7.1</v>
      </c>
      <c r="I93" s="35">
        <f>SUM(I90:I92)</f>
        <v>124.87</v>
      </c>
      <c r="J93" s="35">
        <f>SUM(J90:J92)</f>
        <v>616.29999999999995</v>
      </c>
      <c r="K93" s="89"/>
      <c r="L93" s="35">
        <f>SUM(L90+L91+L92)</f>
        <v>78.680000000000007</v>
      </c>
    </row>
    <row r="94" spans="1:12" ht="15">
      <c r="A94" s="37">
        <f>A90</f>
        <v>2</v>
      </c>
      <c r="B94" s="37">
        <f>B90</f>
        <v>2</v>
      </c>
      <c r="C94" s="38" t="s">
        <v>34</v>
      </c>
      <c r="D94" s="27" t="s">
        <v>35</v>
      </c>
      <c r="E94" s="118" t="s">
        <v>84</v>
      </c>
      <c r="F94" s="119">
        <v>60</v>
      </c>
      <c r="G94" s="119">
        <v>1.167</v>
      </c>
      <c r="H94" s="119">
        <v>7</v>
      </c>
      <c r="I94" s="140">
        <v>16</v>
      </c>
      <c r="J94" s="119">
        <v>109</v>
      </c>
      <c r="K94" s="133">
        <v>23</v>
      </c>
      <c r="L94" s="107">
        <v>11.03</v>
      </c>
    </row>
    <row r="95" spans="1:12" ht="26.25">
      <c r="A95" s="52"/>
      <c r="B95" s="23"/>
      <c r="C95" s="24"/>
      <c r="D95" s="27" t="s">
        <v>37</v>
      </c>
      <c r="E95" s="66" t="s">
        <v>85</v>
      </c>
      <c r="F95" s="40">
        <v>220</v>
      </c>
      <c r="G95" s="46">
        <v>1.804</v>
      </c>
      <c r="H95" s="46">
        <v>5.53</v>
      </c>
      <c r="I95" s="46">
        <v>8.8010000000000002</v>
      </c>
      <c r="J95" s="40">
        <v>116</v>
      </c>
      <c r="K95" s="40">
        <v>120</v>
      </c>
      <c r="L95" s="111">
        <v>15.41</v>
      </c>
    </row>
    <row r="96" spans="1:12" ht="15">
      <c r="A96" s="52"/>
      <c r="B96" s="23"/>
      <c r="C96" s="24"/>
      <c r="D96" s="27" t="s">
        <v>39</v>
      </c>
      <c r="E96" s="44" t="s">
        <v>86</v>
      </c>
      <c r="F96" s="45">
        <v>230</v>
      </c>
      <c r="G96" s="46">
        <v>7.01</v>
      </c>
      <c r="H96" s="46">
        <v>11.39</v>
      </c>
      <c r="I96" s="46">
        <v>28.45</v>
      </c>
      <c r="J96" s="45">
        <v>330</v>
      </c>
      <c r="K96" s="95">
        <v>402</v>
      </c>
      <c r="L96" s="111">
        <v>70.95</v>
      </c>
    </row>
    <row r="97" spans="1:12" ht="12.95" customHeight="1">
      <c r="A97" s="52"/>
      <c r="B97" s="23"/>
      <c r="C97" s="24"/>
      <c r="D97" s="27" t="s">
        <v>41</v>
      </c>
      <c r="E97" s="70"/>
      <c r="F97" s="71"/>
      <c r="G97" s="71"/>
      <c r="H97" s="71"/>
      <c r="I97" s="109"/>
      <c r="J97" s="71"/>
      <c r="K97" s="110"/>
      <c r="L97" s="132"/>
    </row>
    <row r="98" spans="1:12" ht="15">
      <c r="A98" s="52"/>
      <c r="B98" s="23"/>
      <c r="C98" s="24"/>
      <c r="D98" s="27" t="s">
        <v>43</v>
      </c>
      <c r="E98" s="73" t="s">
        <v>66</v>
      </c>
      <c r="F98" s="62">
        <v>180</v>
      </c>
      <c r="G98" s="62">
        <v>1</v>
      </c>
      <c r="H98" s="62">
        <v>5.0999999999999997E-2</v>
      </c>
      <c r="I98" s="112">
        <v>28</v>
      </c>
      <c r="J98" s="113">
        <v>111</v>
      </c>
      <c r="K98" s="105">
        <v>507</v>
      </c>
      <c r="L98" s="132">
        <v>5.2</v>
      </c>
    </row>
    <row r="99" spans="1:12" ht="15">
      <c r="A99" s="52"/>
      <c r="B99" s="23"/>
      <c r="C99" s="24"/>
      <c r="D99" s="27" t="s">
        <v>45</v>
      </c>
      <c r="E99" s="70" t="s">
        <v>46</v>
      </c>
      <c r="F99" s="71">
        <v>20</v>
      </c>
      <c r="G99" s="71">
        <v>1.52</v>
      </c>
      <c r="H99" s="71">
        <v>0.18</v>
      </c>
      <c r="I99" s="109">
        <v>9.94</v>
      </c>
      <c r="J99" s="71">
        <v>45.2</v>
      </c>
      <c r="K99" s="110" t="s">
        <v>31</v>
      </c>
      <c r="L99" s="132">
        <v>3.79</v>
      </c>
    </row>
    <row r="100" spans="1:12" ht="15">
      <c r="A100" s="52"/>
      <c r="B100" s="23"/>
      <c r="C100" s="24"/>
      <c r="D100" s="27" t="s">
        <v>47</v>
      </c>
      <c r="E100" s="70" t="s">
        <v>48</v>
      </c>
      <c r="F100" s="71">
        <v>20</v>
      </c>
      <c r="G100" s="71">
        <v>1.1020000000000001</v>
      </c>
      <c r="H100" s="71">
        <v>0.2</v>
      </c>
      <c r="I100" s="109">
        <v>6.4160000000000004</v>
      </c>
      <c r="J100" s="71">
        <v>38</v>
      </c>
      <c r="K100" s="110" t="s">
        <v>31</v>
      </c>
      <c r="L100" s="132">
        <v>3.79</v>
      </c>
    </row>
    <row r="101" spans="1:12" ht="9" customHeight="1">
      <c r="A101" s="55"/>
      <c r="B101" s="31"/>
      <c r="C101" s="32"/>
      <c r="D101" s="33" t="s">
        <v>33</v>
      </c>
      <c r="E101" s="34"/>
      <c r="F101" s="35">
        <f>SUM(F94:F100)</f>
        <v>730</v>
      </c>
      <c r="G101" s="129">
        <f>SUM(G94:G100)</f>
        <v>13.603</v>
      </c>
      <c r="H101" s="129">
        <f>SUM(H94:H100)</f>
        <v>24.350999999999999</v>
      </c>
      <c r="I101" s="129">
        <f>SUM(I94:I100)</f>
        <v>97.606999999999999</v>
      </c>
      <c r="J101" s="35">
        <f>SUM(J94:J100)</f>
        <v>749.2</v>
      </c>
      <c r="K101" s="89"/>
      <c r="L101" s="35">
        <f>SUM(L94+L95+L96+L98+L99+L100)</f>
        <v>110.17</v>
      </c>
    </row>
    <row r="102" spans="1:12" ht="15">
      <c r="A102" s="63">
        <f>A90</f>
        <v>2</v>
      </c>
      <c r="B102" s="63">
        <f>B90</f>
        <v>2</v>
      </c>
      <c r="C102" s="159" t="s">
        <v>49</v>
      </c>
      <c r="D102" s="160"/>
      <c r="E102" s="50"/>
      <c r="F102" s="51">
        <f>F93+F101</f>
        <v>1230</v>
      </c>
      <c r="G102" s="51">
        <f t="shared" ref="G102" si="20">G93+G101</f>
        <v>26.702999999999999</v>
      </c>
      <c r="H102" s="51">
        <f t="shared" ref="H102" si="21">H93+H101</f>
        <v>31.451000000000001</v>
      </c>
      <c r="I102" s="51">
        <f t="shared" ref="I102" si="22">I93+I101</f>
        <v>222.477</v>
      </c>
      <c r="J102" s="51">
        <f t="shared" ref="J102" si="23">J93+J101</f>
        <v>1365.5</v>
      </c>
      <c r="K102" s="51"/>
      <c r="L102" s="51">
        <v>188.85</v>
      </c>
    </row>
    <row r="103" spans="1:12" ht="25.5">
      <c r="A103" s="15">
        <v>2</v>
      </c>
      <c r="B103" s="16">
        <v>3</v>
      </c>
      <c r="C103" s="17" t="s">
        <v>23</v>
      </c>
      <c r="D103" s="18" t="s">
        <v>24</v>
      </c>
      <c r="E103" s="70" t="s">
        <v>87</v>
      </c>
      <c r="F103" s="71">
        <v>270</v>
      </c>
      <c r="G103" s="71">
        <v>15.28</v>
      </c>
      <c r="H103" s="71">
        <v>15.9</v>
      </c>
      <c r="I103" s="109">
        <v>50</v>
      </c>
      <c r="J103" s="71">
        <v>373</v>
      </c>
      <c r="K103" s="110">
        <v>423.20499999999998</v>
      </c>
      <c r="L103" s="132">
        <v>66.400000000000006</v>
      </c>
    </row>
    <row r="104" spans="1:12" ht="15">
      <c r="A104" s="22"/>
      <c r="B104" s="23"/>
      <c r="C104" s="24"/>
      <c r="D104" s="27" t="s">
        <v>27</v>
      </c>
      <c r="E104" s="123" t="s">
        <v>28</v>
      </c>
      <c r="F104" s="130">
        <v>200</v>
      </c>
      <c r="G104" s="130">
        <v>0.2</v>
      </c>
      <c r="H104" s="130">
        <v>5.0999999999999997E-2</v>
      </c>
      <c r="I104" s="145">
        <v>15.01</v>
      </c>
      <c r="J104" s="130">
        <v>57.267000000000003</v>
      </c>
      <c r="K104" s="143">
        <v>628</v>
      </c>
      <c r="L104" s="139">
        <v>5.0999999999999996</v>
      </c>
    </row>
    <row r="105" spans="1:12" ht="15.75" customHeight="1">
      <c r="A105" s="22"/>
      <c r="B105" s="23"/>
      <c r="C105" s="24"/>
      <c r="D105" s="27" t="s">
        <v>29</v>
      </c>
      <c r="E105" s="44" t="s">
        <v>88</v>
      </c>
      <c r="F105" s="71">
        <v>40</v>
      </c>
      <c r="G105" s="71">
        <v>3.04</v>
      </c>
      <c r="H105" s="71">
        <v>0.24</v>
      </c>
      <c r="I105" s="109">
        <v>16.356000000000002</v>
      </c>
      <c r="J105" s="71">
        <v>83.2</v>
      </c>
      <c r="K105" s="110" t="s">
        <v>31</v>
      </c>
      <c r="L105" s="132">
        <v>7.18</v>
      </c>
    </row>
    <row r="106" spans="1:12" ht="15">
      <c r="A106" s="30"/>
      <c r="B106" s="31"/>
      <c r="C106" s="32"/>
      <c r="D106" s="33" t="s">
        <v>33</v>
      </c>
      <c r="E106" s="34"/>
      <c r="F106" s="35">
        <f>SUM(F103:F105)</f>
        <v>510</v>
      </c>
      <c r="G106" s="47">
        <f>SUM(G103:G105)</f>
        <v>18.52</v>
      </c>
      <c r="H106" s="47">
        <f>SUM(H103:H105)</f>
        <v>16.190999999999999</v>
      </c>
      <c r="I106" s="47">
        <f>SUM(I103:I105)</f>
        <v>81.366</v>
      </c>
      <c r="J106" s="35">
        <f>SUM(J103:J105)</f>
        <v>513.46699999999998</v>
      </c>
      <c r="K106" s="89"/>
      <c r="L106" s="35">
        <f>SUM(L103+L104+L105)</f>
        <v>78.680000000000007</v>
      </c>
    </row>
    <row r="107" spans="1:12" ht="15">
      <c r="A107" s="36">
        <f>A103</f>
        <v>2</v>
      </c>
      <c r="B107" s="37">
        <f>B103</f>
        <v>3</v>
      </c>
      <c r="C107" s="38" t="s">
        <v>34</v>
      </c>
      <c r="D107" s="27" t="s">
        <v>35</v>
      </c>
      <c r="E107" s="118" t="s">
        <v>89</v>
      </c>
      <c r="F107" s="119">
        <v>60</v>
      </c>
      <c r="G107" s="46">
        <v>1.276</v>
      </c>
      <c r="H107" s="46">
        <v>5.4420000000000002</v>
      </c>
      <c r="I107" s="46">
        <v>7.2679999999999998</v>
      </c>
      <c r="J107" s="146">
        <v>93</v>
      </c>
      <c r="K107" s="133">
        <v>23</v>
      </c>
      <c r="L107" s="107">
        <v>10.51</v>
      </c>
    </row>
    <row r="108" spans="1:12" ht="15">
      <c r="A108" s="22"/>
      <c r="B108" s="23"/>
      <c r="C108" s="24"/>
      <c r="D108" s="27" t="s">
        <v>37</v>
      </c>
      <c r="E108" s="19" t="s">
        <v>90</v>
      </c>
      <c r="F108" s="20">
        <v>200</v>
      </c>
      <c r="G108" s="117">
        <v>2.14</v>
      </c>
      <c r="H108" s="117">
        <v>2.2400000000000002</v>
      </c>
      <c r="I108" s="117">
        <v>13.71</v>
      </c>
      <c r="J108" s="147">
        <v>122</v>
      </c>
      <c r="K108" s="82">
        <v>132</v>
      </c>
      <c r="L108" s="111">
        <v>14.06</v>
      </c>
    </row>
    <row r="109" spans="1:12" ht="15">
      <c r="A109" s="22"/>
      <c r="B109" s="23"/>
      <c r="C109" s="24"/>
      <c r="D109" s="27" t="s">
        <v>39</v>
      </c>
      <c r="E109" s="44" t="s">
        <v>91</v>
      </c>
      <c r="F109" s="45">
        <v>90</v>
      </c>
      <c r="G109" s="46">
        <v>10.802</v>
      </c>
      <c r="H109" s="46">
        <v>10.114000000000001</v>
      </c>
      <c r="I109" s="46">
        <v>13.843</v>
      </c>
      <c r="J109" s="148">
        <v>164</v>
      </c>
      <c r="K109" s="95">
        <v>202</v>
      </c>
      <c r="L109" s="111">
        <v>59.27</v>
      </c>
    </row>
    <row r="110" spans="1:12" ht="15">
      <c r="A110" s="22"/>
      <c r="B110" s="23"/>
      <c r="C110" s="24"/>
      <c r="D110" s="27" t="s">
        <v>41</v>
      </c>
      <c r="E110" s="43" t="s">
        <v>92</v>
      </c>
      <c r="F110" s="92">
        <v>150</v>
      </c>
      <c r="G110" s="67">
        <v>3.6</v>
      </c>
      <c r="H110" s="67">
        <v>6.6</v>
      </c>
      <c r="I110" s="144">
        <v>38.479999999999997</v>
      </c>
      <c r="J110" s="148">
        <v>237</v>
      </c>
      <c r="K110" s="93">
        <v>270</v>
      </c>
      <c r="L110" s="111">
        <v>14.85</v>
      </c>
    </row>
    <row r="111" spans="1:12" ht="15">
      <c r="A111" s="22"/>
      <c r="B111" s="23"/>
      <c r="C111" s="24"/>
      <c r="D111" s="27" t="s">
        <v>43</v>
      </c>
      <c r="E111" s="123" t="s">
        <v>56</v>
      </c>
      <c r="F111" s="130">
        <v>180</v>
      </c>
      <c r="G111" s="117">
        <v>0.08</v>
      </c>
      <c r="H111" s="117"/>
      <c r="I111" s="117">
        <v>33.552</v>
      </c>
      <c r="J111" s="149">
        <v>138</v>
      </c>
      <c r="K111" s="143">
        <v>702</v>
      </c>
      <c r="L111" s="150">
        <v>3.9</v>
      </c>
    </row>
    <row r="112" spans="1:12" ht="15">
      <c r="A112" s="22"/>
      <c r="B112" s="23"/>
      <c r="C112" s="24"/>
      <c r="D112" s="27" t="s">
        <v>45</v>
      </c>
      <c r="E112" s="70" t="s">
        <v>46</v>
      </c>
      <c r="F112" s="45">
        <v>20</v>
      </c>
      <c r="G112" s="54">
        <v>1.52</v>
      </c>
      <c r="H112" s="54">
        <v>0.18</v>
      </c>
      <c r="I112" s="97">
        <v>9.94</v>
      </c>
      <c r="J112" s="54">
        <v>45.2</v>
      </c>
      <c r="K112" s="110" t="s">
        <v>31</v>
      </c>
      <c r="L112" s="111">
        <v>3.79</v>
      </c>
    </row>
    <row r="113" spans="1:12" ht="15">
      <c r="A113" s="22"/>
      <c r="B113" s="23"/>
      <c r="C113" s="24"/>
      <c r="D113" s="27" t="s">
        <v>47</v>
      </c>
      <c r="E113" s="70" t="s">
        <v>48</v>
      </c>
      <c r="F113" s="45">
        <v>20</v>
      </c>
      <c r="G113" s="54">
        <v>1.1020000000000001</v>
      </c>
      <c r="H113" s="54">
        <v>0.2</v>
      </c>
      <c r="I113" s="97">
        <v>6.4160000000000004</v>
      </c>
      <c r="J113" s="54">
        <v>38</v>
      </c>
      <c r="K113" s="110" t="s">
        <v>31</v>
      </c>
      <c r="L113" s="111">
        <v>3.79</v>
      </c>
    </row>
    <row r="114" spans="1:12" ht="12" customHeight="1">
      <c r="A114" s="30"/>
      <c r="B114" s="31"/>
      <c r="C114" s="32"/>
      <c r="D114" s="33" t="s">
        <v>33</v>
      </c>
      <c r="E114" s="34"/>
      <c r="F114" s="35">
        <f>SUM(F107:F113)</f>
        <v>720</v>
      </c>
      <c r="G114" s="35">
        <f>SUM(G107:G113)</f>
        <v>20.52</v>
      </c>
      <c r="H114" s="35">
        <f>SUM(H107:H113)</f>
        <v>24.776</v>
      </c>
      <c r="I114" s="35">
        <f>SUM(I107:I113)</f>
        <v>123.209</v>
      </c>
      <c r="J114" s="35">
        <f>SUM(J107:J113)</f>
        <v>837.2</v>
      </c>
      <c r="K114" s="89"/>
      <c r="L114" s="35">
        <f>SUM(L107+L108+L109+L110+L111+L112+L113)</f>
        <v>110.17</v>
      </c>
    </row>
    <row r="115" spans="1:12" ht="15">
      <c r="A115" s="48">
        <f>A103</f>
        <v>2</v>
      </c>
      <c r="B115" s="49">
        <f>B103</f>
        <v>3</v>
      </c>
      <c r="C115" s="159" t="s">
        <v>49</v>
      </c>
      <c r="D115" s="160"/>
      <c r="E115" s="50"/>
      <c r="F115" s="51">
        <f>F106+F114</f>
        <v>1230</v>
      </c>
      <c r="G115" s="51">
        <f t="shared" ref="G115" si="24">G106+G114</f>
        <v>39.04</v>
      </c>
      <c r="H115" s="51">
        <f t="shared" ref="H115" si="25">H106+H114</f>
        <v>40.966999999999999</v>
      </c>
      <c r="I115" s="51">
        <f t="shared" ref="I115" si="26">I106+I114</f>
        <v>204.57499999999999</v>
      </c>
      <c r="J115" s="51">
        <f t="shared" ref="J115" si="27">J106+J114</f>
        <v>1350.6669999999999</v>
      </c>
      <c r="K115" s="51"/>
      <c r="L115" s="51">
        <v>188.85</v>
      </c>
    </row>
    <row r="116" spans="1:12" ht="26.25">
      <c r="A116" s="15">
        <v>2</v>
      </c>
      <c r="B116" s="16">
        <v>4</v>
      </c>
      <c r="C116" s="17" t="s">
        <v>23</v>
      </c>
      <c r="D116" s="18" t="s">
        <v>24</v>
      </c>
      <c r="E116" s="44" t="s">
        <v>93</v>
      </c>
      <c r="F116" s="71">
        <v>260</v>
      </c>
      <c r="G116" s="71">
        <v>7.9</v>
      </c>
      <c r="H116" s="71">
        <v>12</v>
      </c>
      <c r="I116" s="109">
        <v>8.26</v>
      </c>
      <c r="J116" s="71">
        <v>264.2</v>
      </c>
      <c r="K116" s="110">
        <v>193.24</v>
      </c>
      <c r="L116" s="111">
        <v>64.650000000000006</v>
      </c>
    </row>
    <row r="117" spans="1:12" ht="15">
      <c r="A117" s="22"/>
      <c r="B117" s="23"/>
      <c r="C117" s="24"/>
      <c r="D117" s="27" t="s">
        <v>27</v>
      </c>
      <c r="E117" s="28" t="s">
        <v>94</v>
      </c>
      <c r="F117" s="124">
        <v>200</v>
      </c>
      <c r="G117" s="29">
        <v>1</v>
      </c>
      <c r="H117" s="29">
        <v>5.0999999999999997E-2</v>
      </c>
      <c r="I117" s="85">
        <v>32</v>
      </c>
      <c r="J117" s="29">
        <v>126</v>
      </c>
      <c r="K117" s="86">
        <v>283</v>
      </c>
      <c r="L117" s="139">
        <v>6.45</v>
      </c>
    </row>
    <row r="118" spans="1:12" ht="15">
      <c r="A118" s="22"/>
      <c r="B118" s="23"/>
      <c r="C118" s="24"/>
      <c r="D118" s="27" t="s">
        <v>29</v>
      </c>
      <c r="E118" s="70" t="s">
        <v>30</v>
      </c>
      <c r="F118" s="71">
        <v>40</v>
      </c>
      <c r="G118" s="71">
        <v>2.6</v>
      </c>
      <c r="H118" s="71">
        <v>0.24</v>
      </c>
      <c r="I118" s="109">
        <v>16</v>
      </c>
      <c r="J118" s="45">
        <v>83.2</v>
      </c>
      <c r="K118" s="110" t="s">
        <v>31</v>
      </c>
      <c r="L118" s="132">
        <v>7.58</v>
      </c>
    </row>
    <row r="119" spans="1:12" ht="15">
      <c r="A119" s="22"/>
      <c r="B119" s="23"/>
      <c r="C119" s="24"/>
      <c r="D119" s="27" t="s">
        <v>32</v>
      </c>
      <c r="E119" s="26"/>
      <c r="F119" s="5"/>
      <c r="G119" s="5"/>
      <c r="H119" s="5"/>
      <c r="I119" s="5"/>
      <c r="J119" s="5"/>
      <c r="K119" s="84"/>
      <c r="L119" s="5"/>
    </row>
    <row r="120" spans="1:12" ht="15">
      <c r="A120" s="30"/>
      <c r="B120" s="31"/>
      <c r="C120" s="32"/>
      <c r="D120" s="33" t="s">
        <v>33</v>
      </c>
      <c r="E120" s="34"/>
      <c r="F120" s="35">
        <f>SUM(F116:F119)</f>
        <v>500</v>
      </c>
      <c r="G120" s="47">
        <f>SUM(G116:G119)</f>
        <v>11.5</v>
      </c>
      <c r="H120" s="47">
        <f>SUM(H116:H119)</f>
        <v>12.291</v>
      </c>
      <c r="I120" s="47">
        <f>SUM(I116:I119)</f>
        <v>56.26</v>
      </c>
      <c r="J120" s="47">
        <f>SUM(J116:J119)</f>
        <v>473.4</v>
      </c>
      <c r="K120" s="89"/>
      <c r="L120" s="35">
        <v>78.680000000000007</v>
      </c>
    </row>
    <row r="121" spans="1:12" ht="15">
      <c r="A121" s="36">
        <f>A116</f>
        <v>2</v>
      </c>
      <c r="B121" s="37">
        <f>B116</f>
        <v>4</v>
      </c>
      <c r="C121" s="38" t="s">
        <v>34</v>
      </c>
      <c r="D121" s="27" t="s">
        <v>35</v>
      </c>
      <c r="E121" s="74" t="s">
        <v>95</v>
      </c>
      <c r="F121" s="5">
        <v>60</v>
      </c>
      <c r="G121" s="131">
        <v>0.32</v>
      </c>
      <c r="H121" s="131">
        <v>0</v>
      </c>
      <c r="I121" s="131">
        <v>10</v>
      </c>
      <c r="J121" s="75">
        <v>19</v>
      </c>
      <c r="K121" s="84" t="s">
        <v>96</v>
      </c>
      <c r="L121" s="107">
        <v>16.059999999999999</v>
      </c>
    </row>
    <row r="122" spans="1:12" ht="15">
      <c r="A122" s="22"/>
      <c r="B122" s="23"/>
      <c r="C122" s="24"/>
      <c r="D122" s="27" t="s">
        <v>37</v>
      </c>
      <c r="E122" s="44" t="s">
        <v>97</v>
      </c>
      <c r="F122" s="45">
        <v>210</v>
      </c>
      <c r="G122" s="46">
        <v>3.8330000000000002</v>
      </c>
      <c r="H122" s="46">
        <v>5.5220000000000002</v>
      </c>
      <c r="I122" s="46">
        <v>11.708</v>
      </c>
      <c r="J122" s="45">
        <v>168</v>
      </c>
      <c r="K122" s="95">
        <v>110</v>
      </c>
      <c r="L122" s="111">
        <v>15.75</v>
      </c>
    </row>
    <row r="123" spans="1:12" ht="15">
      <c r="A123" s="22"/>
      <c r="B123" s="23"/>
      <c r="C123" s="24"/>
      <c r="D123" s="27" t="s">
        <v>39</v>
      </c>
      <c r="E123" s="44" t="s">
        <v>98</v>
      </c>
      <c r="F123" s="45">
        <v>90</v>
      </c>
      <c r="G123" s="126">
        <v>6.8</v>
      </c>
      <c r="H123" s="126">
        <v>7.1</v>
      </c>
      <c r="I123" s="151">
        <v>9.6</v>
      </c>
      <c r="J123" s="45">
        <v>158</v>
      </c>
      <c r="K123" s="95">
        <v>423</v>
      </c>
      <c r="L123" s="135">
        <v>50.38</v>
      </c>
    </row>
    <row r="124" spans="1:12" ht="15">
      <c r="A124" s="22"/>
      <c r="B124" s="23"/>
      <c r="C124" s="24"/>
      <c r="D124" s="27" t="s">
        <v>41</v>
      </c>
      <c r="E124" s="44" t="s">
        <v>99</v>
      </c>
      <c r="F124" s="45">
        <v>150</v>
      </c>
      <c r="G124" s="128">
        <v>5.28</v>
      </c>
      <c r="H124" s="128">
        <v>4.8899999999999997</v>
      </c>
      <c r="I124" s="128">
        <v>33.46</v>
      </c>
      <c r="J124" s="45">
        <v>203</v>
      </c>
      <c r="K124" s="95">
        <v>205</v>
      </c>
      <c r="L124" s="135">
        <v>16.100000000000001</v>
      </c>
    </row>
    <row r="125" spans="1:12" ht="15">
      <c r="A125" s="22"/>
      <c r="B125" s="23"/>
      <c r="C125" s="24"/>
      <c r="D125" s="27" t="s">
        <v>43</v>
      </c>
      <c r="E125" s="123" t="s">
        <v>59</v>
      </c>
      <c r="F125" s="130">
        <v>200</v>
      </c>
      <c r="G125" s="67">
        <v>0.24</v>
      </c>
      <c r="H125" s="67">
        <v>0.1</v>
      </c>
      <c r="I125" s="144">
        <v>18.350000000000001</v>
      </c>
      <c r="J125" s="130">
        <v>75</v>
      </c>
      <c r="K125" s="143">
        <v>629</v>
      </c>
      <c r="L125" s="96">
        <v>4.3</v>
      </c>
    </row>
    <row r="126" spans="1:12" ht="15">
      <c r="A126" s="22"/>
      <c r="B126" s="23"/>
      <c r="C126" s="24"/>
      <c r="D126" s="27" t="s">
        <v>45</v>
      </c>
      <c r="E126" s="44" t="s">
        <v>46</v>
      </c>
      <c r="F126" s="45">
        <v>20</v>
      </c>
      <c r="G126" s="45">
        <v>1.52</v>
      </c>
      <c r="H126" s="45">
        <v>0.18</v>
      </c>
      <c r="I126" s="94">
        <v>9.94</v>
      </c>
      <c r="J126" s="45">
        <v>45.2</v>
      </c>
      <c r="K126" s="95" t="s">
        <v>31</v>
      </c>
      <c r="L126" s="111">
        <v>3.79</v>
      </c>
    </row>
    <row r="127" spans="1:12" ht="15">
      <c r="A127" s="22"/>
      <c r="B127" s="23"/>
      <c r="C127" s="24"/>
      <c r="D127" s="27" t="s">
        <v>47</v>
      </c>
      <c r="E127" s="44" t="s">
        <v>48</v>
      </c>
      <c r="F127" s="45">
        <v>20</v>
      </c>
      <c r="G127" s="45">
        <v>1.1020000000000001</v>
      </c>
      <c r="H127" s="45">
        <v>0.2</v>
      </c>
      <c r="I127" s="94">
        <v>6.4160000000000004</v>
      </c>
      <c r="J127" s="45">
        <v>38</v>
      </c>
      <c r="K127" s="95" t="s">
        <v>31</v>
      </c>
      <c r="L127" s="111">
        <v>3.79</v>
      </c>
    </row>
    <row r="128" spans="1:12" ht="15">
      <c r="A128" s="30"/>
      <c r="B128" s="31"/>
      <c r="C128" s="32"/>
      <c r="D128" s="33" t="s">
        <v>33</v>
      </c>
      <c r="E128" s="34"/>
      <c r="F128" s="35">
        <f>SUM(F121:F127)</f>
        <v>750</v>
      </c>
      <c r="G128" s="35">
        <f>SUM(G121:G127)</f>
        <v>19.094999999999999</v>
      </c>
      <c r="H128" s="35">
        <f>SUM(H121:H127)</f>
        <v>17.992000000000001</v>
      </c>
      <c r="I128" s="35">
        <f>SUM(I121:I127)</f>
        <v>99.474000000000004</v>
      </c>
      <c r="J128" s="35">
        <f>SUM(J121+J122+J123+J124+J125+J126+J127)</f>
        <v>706.2</v>
      </c>
      <c r="K128" s="89"/>
      <c r="L128" s="35">
        <f>SUM(L121+L122+L123+L124+L125+L126+L127)</f>
        <v>110.17</v>
      </c>
    </row>
    <row r="129" spans="1:12" ht="15">
      <c r="A129" s="48">
        <f>A116</f>
        <v>2</v>
      </c>
      <c r="B129" s="49">
        <f>B116</f>
        <v>4</v>
      </c>
      <c r="C129" s="159" t="s">
        <v>49</v>
      </c>
      <c r="D129" s="160"/>
      <c r="E129" s="50"/>
      <c r="F129" s="51">
        <f>F120+F128</f>
        <v>1250</v>
      </c>
      <c r="G129" s="51">
        <f t="shared" ref="G129" si="28">G120+G128</f>
        <v>30.594999999999999</v>
      </c>
      <c r="H129" s="51">
        <f t="shared" ref="H129" si="29">H120+H128</f>
        <v>30.283000000000001</v>
      </c>
      <c r="I129" s="51">
        <f t="shared" ref="I129" si="30">I120+I128</f>
        <v>155.73400000000001</v>
      </c>
      <c r="J129" s="51">
        <f t="shared" ref="J129" si="31">J120+J128</f>
        <v>1179.5999999999999</v>
      </c>
      <c r="K129" s="51"/>
      <c r="L129" s="51">
        <v>188.85</v>
      </c>
    </row>
    <row r="130" spans="1:12" ht="26.25">
      <c r="A130" s="15">
        <v>2</v>
      </c>
      <c r="B130" s="16">
        <v>5</v>
      </c>
      <c r="C130" s="17" t="s">
        <v>23</v>
      </c>
      <c r="D130" s="18" t="s">
        <v>24</v>
      </c>
      <c r="E130" s="44" t="s">
        <v>100</v>
      </c>
      <c r="F130" s="45">
        <v>330</v>
      </c>
      <c r="G130" s="126">
        <v>20</v>
      </c>
      <c r="H130" s="126">
        <v>24.5</v>
      </c>
      <c r="I130" s="151">
        <v>87.65</v>
      </c>
      <c r="J130" s="126">
        <v>490</v>
      </c>
      <c r="K130" s="95" t="s">
        <v>101</v>
      </c>
      <c r="L130" s="111">
        <v>71</v>
      </c>
    </row>
    <row r="131" spans="1:12" ht="15">
      <c r="A131" s="22"/>
      <c r="B131" s="23"/>
      <c r="C131" s="24"/>
      <c r="D131" s="27" t="s">
        <v>27</v>
      </c>
      <c r="E131" s="73" t="s">
        <v>102</v>
      </c>
      <c r="F131" s="45">
        <v>200</v>
      </c>
      <c r="G131" s="46">
        <v>0.2</v>
      </c>
      <c r="H131" s="46">
        <v>0</v>
      </c>
      <c r="I131" s="46">
        <v>0.6</v>
      </c>
      <c r="J131" s="157">
        <v>2.4</v>
      </c>
      <c r="K131" s="105">
        <v>629</v>
      </c>
      <c r="L131" s="139">
        <v>4.95</v>
      </c>
    </row>
    <row r="132" spans="1:12" ht="15">
      <c r="A132" s="22"/>
      <c r="B132" s="23"/>
      <c r="C132" s="24"/>
      <c r="D132" s="27" t="s">
        <v>29</v>
      </c>
      <c r="E132" s="70" t="s">
        <v>103</v>
      </c>
      <c r="F132" s="71">
        <v>20</v>
      </c>
      <c r="G132" s="46">
        <v>1.9</v>
      </c>
      <c r="H132" s="46">
        <v>0.25</v>
      </c>
      <c r="I132" s="46">
        <v>13</v>
      </c>
      <c r="J132" s="148">
        <v>59</v>
      </c>
      <c r="K132" s="110" t="s">
        <v>31</v>
      </c>
      <c r="L132" s="132">
        <v>2.73</v>
      </c>
    </row>
    <row r="133" spans="1:12" ht="15">
      <c r="A133" s="22"/>
      <c r="B133" s="23"/>
      <c r="C133" s="24"/>
      <c r="D133" s="27" t="s">
        <v>32</v>
      </c>
      <c r="E133" s="26"/>
      <c r="F133" s="5"/>
      <c r="G133" s="127"/>
      <c r="H133" s="127"/>
      <c r="I133" s="127"/>
      <c r="J133" s="127"/>
      <c r="K133" s="84"/>
      <c r="L133" s="5"/>
    </row>
    <row r="134" spans="1:12" ht="15.75" customHeight="1">
      <c r="A134" s="30"/>
      <c r="B134" s="31"/>
      <c r="C134" s="32"/>
      <c r="D134" s="33" t="s">
        <v>33</v>
      </c>
      <c r="E134" s="34"/>
      <c r="F134" s="35">
        <f>SUM(F130:F133)</f>
        <v>550</v>
      </c>
      <c r="G134" s="47">
        <f>SUM(G130:G133)</f>
        <v>22.1</v>
      </c>
      <c r="H134" s="35">
        <f>SUM(H130:H133)</f>
        <v>24.75</v>
      </c>
      <c r="I134" s="35">
        <f>SUM(I130:I133)</f>
        <v>101.25</v>
      </c>
      <c r="J134" s="35">
        <f>SUM(J130:J133)</f>
        <v>551.4</v>
      </c>
      <c r="K134" s="89"/>
      <c r="L134" s="35">
        <f>SUM(L130+L131+L132)</f>
        <v>78.680000000000007</v>
      </c>
    </row>
    <row r="135" spans="1:12" ht="15">
      <c r="A135" s="36">
        <f>A130</f>
        <v>2</v>
      </c>
      <c r="B135" s="37">
        <f>B130</f>
        <v>5</v>
      </c>
      <c r="C135" s="38" t="s">
        <v>34</v>
      </c>
      <c r="D135" s="27" t="s">
        <v>35</v>
      </c>
      <c r="E135" s="118" t="s">
        <v>72</v>
      </c>
      <c r="F135" s="119">
        <v>60</v>
      </c>
      <c r="G135" s="119">
        <v>1.167</v>
      </c>
      <c r="H135" s="119">
        <v>6.1929999999999996</v>
      </c>
      <c r="I135" s="140">
        <v>5.49</v>
      </c>
      <c r="J135" s="119">
        <v>79.8</v>
      </c>
      <c r="K135" s="133">
        <v>60</v>
      </c>
      <c r="L135" s="107">
        <v>16.739999999999998</v>
      </c>
    </row>
    <row r="136" spans="1:12" ht="15">
      <c r="A136" s="22"/>
      <c r="B136" s="23"/>
      <c r="C136" s="24"/>
      <c r="D136" s="27" t="s">
        <v>37</v>
      </c>
      <c r="E136" s="19" t="s">
        <v>61</v>
      </c>
      <c r="F136" s="53">
        <v>200</v>
      </c>
      <c r="G136" s="20">
        <v>5.9</v>
      </c>
      <c r="H136" s="21">
        <v>5</v>
      </c>
      <c r="I136" s="81">
        <v>23</v>
      </c>
      <c r="J136" s="20">
        <v>194</v>
      </c>
      <c r="K136" s="82">
        <v>138</v>
      </c>
      <c r="L136" s="135">
        <v>14.8</v>
      </c>
    </row>
    <row r="137" spans="1:12" ht="15">
      <c r="A137" s="22"/>
      <c r="B137" s="23"/>
      <c r="C137" s="24"/>
      <c r="D137" s="27" t="s">
        <v>39</v>
      </c>
      <c r="E137" s="44" t="s">
        <v>104</v>
      </c>
      <c r="F137" s="45">
        <v>90</v>
      </c>
      <c r="G137" s="45">
        <v>8.9</v>
      </c>
      <c r="H137" s="45">
        <v>10</v>
      </c>
      <c r="I137" s="158">
        <v>9.9</v>
      </c>
      <c r="J137" s="45">
        <v>133.16</v>
      </c>
      <c r="K137" s="95">
        <v>423</v>
      </c>
      <c r="L137" s="111">
        <v>50.05</v>
      </c>
    </row>
    <row r="138" spans="1:12" ht="15">
      <c r="A138" s="22"/>
      <c r="B138" s="23"/>
      <c r="C138" s="24"/>
      <c r="D138" s="27" t="s">
        <v>41</v>
      </c>
      <c r="E138" s="44" t="s">
        <v>105</v>
      </c>
      <c r="F138" s="45">
        <v>150</v>
      </c>
      <c r="G138" s="121">
        <v>6.4</v>
      </c>
      <c r="H138" s="122">
        <v>7.5</v>
      </c>
      <c r="I138" s="136">
        <v>37.5</v>
      </c>
      <c r="J138" s="45">
        <v>243</v>
      </c>
      <c r="K138" s="95">
        <v>171</v>
      </c>
      <c r="L138" s="111">
        <v>16.25</v>
      </c>
    </row>
    <row r="139" spans="1:12" ht="15">
      <c r="A139" s="22"/>
      <c r="B139" s="23"/>
      <c r="C139" s="24"/>
      <c r="D139" s="27" t="s">
        <v>43</v>
      </c>
      <c r="E139" s="70" t="s">
        <v>64</v>
      </c>
      <c r="F139" s="71">
        <v>207</v>
      </c>
      <c r="G139" s="71">
        <v>0.24299999999999999</v>
      </c>
      <c r="H139" s="71">
        <v>4.5999999999999999E-2</v>
      </c>
      <c r="I139" s="109">
        <v>13.760999999999999</v>
      </c>
      <c r="J139" s="71">
        <v>53.71</v>
      </c>
      <c r="K139" s="110">
        <v>629</v>
      </c>
      <c r="L139" s="150">
        <v>4.75</v>
      </c>
    </row>
    <row r="140" spans="1:12" ht="15">
      <c r="A140" s="22"/>
      <c r="B140" s="23"/>
      <c r="C140" s="24"/>
      <c r="D140" s="27" t="s">
        <v>45</v>
      </c>
      <c r="E140" s="44" t="s">
        <v>46</v>
      </c>
      <c r="F140" s="45">
        <v>20</v>
      </c>
      <c r="G140" s="45">
        <v>1.52</v>
      </c>
      <c r="H140" s="45">
        <v>0.18</v>
      </c>
      <c r="I140" s="94">
        <v>9.94</v>
      </c>
      <c r="J140" s="45">
        <v>45.2</v>
      </c>
      <c r="K140" s="95" t="s">
        <v>31</v>
      </c>
      <c r="L140" s="135">
        <v>3.79</v>
      </c>
    </row>
    <row r="141" spans="1:12" ht="15">
      <c r="A141" s="22"/>
      <c r="B141" s="23"/>
      <c r="C141" s="24"/>
      <c r="D141" s="27" t="s">
        <v>47</v>
      </c>
      <c r="E141" s="44" t="s">
        <v>48</v>
      </c>
      <c r="F141" s="45">
        <v>20</v>
      </c>
      <c r="G141" s="45">
        <v>1.1020000000000001</v>
      </c>
      <c r="H141" s="45">
        <v>0.2</v>
      </c>
      <c r="I141" s="94">
        <v>6.4160000000000004</v>
      </c>
      <c r="J141" s="45">
        <v>38</v>
      </c>
      <c r="K141" s="95" t="s">
        <v>31</v>
      </c>
      <c r="L141" s="135">
        <v>3.79</v>
      </c>
    </row>
    <row r="142" spans="1:12" ht="15">
      <c r="A142" s="30"/>
      <c r="B142" s="31"/>
      <c r="C142" s="32"/>
      <c r="D142" s="33" t="s">
        <v>33</v>
      </c>
      <c r="E142" s="152"/>
      <c r="F142" s="35">
        <f>SUM(F135:F141)</f>
        <v>747</v>
      </c>
      <c r="G142" s="47">
        <f>SUM(G135:G141)</f>
        <v>25.231999999999999</v>
      </c>
      <c r="H142" s="47">
        <f>SUM(H135:H141)</f>
        <v>29.119</v>
      </c>
      <c r="I142" s="47">
        <f>SUM(I135:I141)</f>
        <v>106.00700000000001</v>
      </c>
      <c r="J142" s="35">
        <f>SUM(J135:J141)</f>
        <v>786.87</v>
      </c>
      <c r="K142" s="89"/>
      <c r="L142" s="35">
        <f>SUM(L135:L141)</f>
        <v>110.17</v>
      </c>
    </row>
    <row r="143" spans="1:12" ht="15">
      <c r="A143" s="48">
        <f>A130</f>
        <v>2</v>
      </c>
      <c r="B143" s="49">
        <f>B130</f>
        <v>5</v>
      </c>
      <c r="C143" s="159" t="s">
        <v>49</v>
      </c>
      <c r="D143" s="160"/>
      <c r="E143" s="153"/>
      <c r="F143" s="51">
        <f>F134+F142</f>
        <v>1297</v>
      </c>
      <c r="G143" s="51">
        <f t="shared" ref="G143" si="32">G134+G142</f>
        <v>47.332000000000001</v>
      </c>
      <c r="H143" s="51">
        <f t="shared" ref="H143" si="33">H134+H142</f>
        <v>53.869</v>
      </c>
      <c r="I143" s="51">
        <f t="shared" ref="I143" si="34">I134+I142</f>
        <v>207.25700000000001</v>
      </c>
      <c r="J143" s="51">
        <f t="shared" ref="J143" si="35">J134+J142</f>
        <v>1338.27</v>
      </c>
      <c r="K143" s="51"/>
      <c r="L143" s="51">
        <v>188.85</v>
      </c>
    </row>
    <row r="144" spans="1:12">
      <c r="A144" s="154"/>
      <c r="B144" s="155"/>
      <c r="C144" s="161" t="s">
        <v>106</v>
      </c>
      <c r="D144" s="161"/>
      <c r="E144" s="161"/>
      <c r="F144" s="156">
        <f>(F20+F37+F50+F63+F76+F89+F102+F115+F129+F143)/(IF(F20=0,0,1)+IF(F37=0,0,1)+IF(F50=0,0,1)+IF(F63=0,0,1)+IF(F76=0,0,1)+IF(F89=0,0,1)+IF(F102=0,0,1)+IF(F115=0,0,1)+IF(F129=0,0,1)+IF(F143=0,0,1))</f>
        <v>1240.0999999999999</v>
      </c>
      <c r="G144" s="156">
        <f t="shared" ref="G144:J144" si="36">(G20+G37+G50+G63+G76+G89+G102+G115+G129+G143)/(IF(G20=0,0,1)+IF(G37=0,0,1)+IF(G50=0,0,1)+IF(G63=0,0,1)+IF(G76=0,0,1)+IF(G89=0,0,1)+IF(G102=0,0,1)+IF(G115=0,0,1)+IF(G129=0,0,1)+IF(G143=0,0,1))</f>
        <v>38.779200000000003</v>
      </c>
      <c r="H144" s="156">
        <f t="shared" si="36"/>
        <v>38.348199999999999</v>
      </c>
      <c r="I144" s="156">
        <f t="shared" si="36"/>
        <v>181.7714</v>
      </c>
      <c r="J144" s="156">
        <f t="shared" si="36"/>
        <v>1289.8316</v>
      </c>
      <c r="K144" s="156"/>
      <c r="L144" s="156"/>
    </row>
  </sheetData>
  <mergeCells count="14">
    <mergeCell ref="C1:E1"/>
    <mergeCell ref="H1:K1"/>
    <mergeCell ref="H2:K2"/>
    <mergeCell ref="C20:D20"/>
    <mergeCell ref="C37:D37"/>
    <mergeCell ref="C115:D115"/>
    <mergeCell ref="C129:D129"/>
    <mergeCell ref="C143:D143"/>
    <mergeCell ref="C144:E144"/>
    <mergeCell ref="C50:D50"/>
    <mergeCell ref="C63:D63"/>
    <mergeCell ref="C76:D76"/>
    <mergeCell ref="C89:D89"/>
    <mergeCell ref="C102:D102"/>
  </mergeCells>
  <pageMargins left="5.4861111111111097E-2" right="5.4861111111111097E-2" top="0.196527777777778" bottom="0.16111111111111101" header="0.102083333333333" footer="0.102083333333333"/>
  <pageSetup paperSize="9" scale="9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2025-08-12T07:43:00Z</cp:lastPrinted>
  <dcterms:created xsi:type="dcterms:W3CDTF">2022-05-16T14:23:00Z</dcterms:created>
  <dcterms:modified xsi:type="dcterms:W3CDTF">2025-08-29T10:32:51Z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1CC73B9013FA47FC9A204BA23833D04D_13</vt:lpwstr>
  </property>
  <property fmtid="{D5CDD505-2E9C-101B-9397-08002B2CF9AE}" pid="3" name="KSOProductBuildVer">
    <vt:lpwstr>1049-12.2.0.21931</vt:lpwstr>
  </property>
</Properties>
</file>